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cjarges-my.sharepoint.com/personal/loredana_tuca_cjarges_ro/Documents/Desktop/Documents/SEDINTE 2025/SED. ORD. 31IULIE 2025/sed 31 iulie/PH nr. 348 din 22.07.2025 P.39/Anexe la H.C.J nr.349 din 31.07.2025_P.39/"/>
    </mc:Choice>
  </mc:AlternateContent>
  <xr:revisionPtr revIDLastSave="1" documentId="11_86913DA98FEA9F025442D28EC11E6388F16A16AC" xr6:coauthVersionLast="47" xr6:coauthVersionMax="47" xr10:uidLastSave="{765A99B3-5347-41D5-BFE6-2CB413ADF691}"/>
  <bookViews>
    <workbookView xWindow="-110" yWindow="-110" windowWidth="38620" windowHeight="21100" tabRatio="914" xr2:uid="{00000000-000D-0000-FFFF-FFFF00000000}"/>
  </bookViews>
  <sheets>
    <sheet name="31 iulie 2025 + credit" sheetId="31" r:id="rId1"/>
    <sheet name=" 26 iunie 2025 (3)" sheetId="30" r:id="rId2"/>
    <sheet name=" 26 iunie 2025 (2)" sheetId="29" r:id="rId3"/>
    <sheet name=" 26 iunie 2025 (1) " sheetId="28" r:id="rId4"/>
    <sheet name=" Credit iunie 2025" sheetId="26" r:id="rId5"/>
    <sheet name=" 29 mai 2025 (2)" sheetId="25" r:id="rId6"/>
    <sheet name=" 29 mai 2025" sheetId="24" r:id="rId7"/>
    <sheet name=" 30 aprilie 2025" sheetId="23" r:id="rId8"/>
    <sheet name=" 25 martie 2025" sheetId="22" r:id="rId9"/>
  </sheets>
  <definedNames>
    <definedName name="_xlnm.Database" localSheetId="8">#REF!</definedName>
    <definedName name="_xlnm.Database" localSheetId="3">#REF!</definedName>
    <definedName name="_xlnm.Database" localSheetId="2">#REF!</definedName>
    <definedName name="_xlnm.Database" localSheetId="1">#REF!</definedName>
    <definedName name="_xlnm.Database" localSheetId="6">#REF!</definedName>
    <definedName name="_xlnm.Database" localSheetId="5">#REF!</definedName>
    <definedName name="_xlnm.Database" localSheetId="7">#REF!</definedName>
    <definedName name="_xlnm.Database" localSheetId="4">#REF!</definedName>
    <definedName name="_xlnm.Database" localSheetId="0">#REF!</definedName>
    <definedName name="_xlnm.Database">#REF!</definedName>
    <definedName name="_xlnm.Print_Titles" localSheetId="8">' 25 martie 2025'!$9:$12</definedName>
    <definedName name="_xlnm.Print_Titles" localSheetId="3">' 26 iunie 2025 (1) '!$9:$12</definedName>
    <definedName name="_xlnm.Print_Titles" localSheetId="2">' 26 iunie 2025 (2)'!$9:$12</definedName>
    <definedName name="_xlnm.Print_Titles" localSheetId="1">' 26 iunie 2025 (3)'!$10:$13</definedName>
    <definedName name="_xlnm.Print_Titles" localSheetId="6">' 29 mai 2025'!$9:$12</definedName>
    <definedName name="_xlnm.Print_Titles" localSheetId="5">' 29 mai 2025 (2)'!$9:$12</definedName>
    <definedName name="_xlnm.Print_Titles" localSheetId="7">' 30 aprilie 2025'!$9:$12</definedName>
    <definedName name="_xlnm.Print_Titles" localSheetId="4">' Credit iunie 2025'!$9:$12</definedName>
    <definedName name="_xlnm.Print_Titles" localSheetId="0">'31 iulie 2025 + credit'!$9:$12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23" i="31" l="1"/>
  <c r="C226" i="31"/>
  <c r="C227" i="31"/>
  <c r="C222" i="31"/>
  <c r="C94" i="31"/>
  <c r="C95" i="31"/>
  <c r="C156" i="31"/>
  <c r="C157" i="31"/>
  <c r="C154" i="31"/>
  <c r="C155" i="31"/>
  <c r="C304" i="31" l="1"/>
  <c r="C302" i="31" s="1"/>
  <c r="C291" i="31" s="1"/>
  <c r="C303" i="31"/>
  <c r="C301" i="31" s="1"/>
  <c r="C290" i="31" s="1"/>
  <c r="C92" i="31"/>
  <c r="C90" i="31" s="1"/>
  <c r="C88" i="31" s="1"/>
  <c r="C86" i="31" s="1"/>
  <c r="C93" i="31"/>
  <c r="C91" i="31" s="1"/>
  <c r="C89" i="31" s="1"/>
  <c r="C87" i="31" s="1"/>
  <c r="C152" i="31"/>
  <c r="C114" i="31" s="1"/>
  <c r="C112" i="31" s="1"/>
  <c r="C110" i="31" s="1"/>
  <c r="C108" i="31" s="1"/>
  <c r="C153" i="31"/>
  <c r="C115" i="31" s="1"/>
  <c r="C113" i="31" s="1"/>
  <c r="C111" i="31" s="1"/>
  <c r="C109" i="31" s="1"/>
  <c r="C55" i="31" l="1"/>
  <c r="C53" i="31" s="1"/>
  <c r="C51" i="31" s="1"/>
  <c r="C49" i="31" s="1"/>
  <c r="C179" i="31"/>
  <c r="C33" i="31" s="1"/>
  <c r="C180" i="31"/>
  <c r="C34" i="31" s="1"/>
  <c r="C54" i="31"/>
  <c r="C22" i="31" l="1"/>
  <c r="C52" i="31"/>
  <c r="C50" i="31" s="1"/>
  <c r="C48" i="31" s="1"/>
  <c r="C21" i="31"/>
  <c r="D24" i="31" l="1"/>
  <c r="C140" i="31"/>
  <c r="C138" i="31" s="1"/>
  <c r="C136" i="31" s="1"/>
  <c r="C134" i="31" s="1"/>
  <c r="C132" i="31" s="1"/>
  <c r="C139" i="31"/>
  <c r="C137" i="31" s="1"/>
  <c r="C135" i="31" s="1"/>
  <c r="C133" i="31" s="1"/>
  <c r="C131" i="31" s="1"/>
  <c r="C313" i="31"/>
  <c r="C311" i="31" s="1"/>
  <c r="C309" i="31" s="1"/>
  <c r="C307" i="31" s="1"/>
  <c r="C314" i="31"/>
  <c r="C312" i="31" s="1"/>
  <c r="C310" i="31" s="1"/>
  <c r="C308" i="31" s="1"/>
  <c r="C282" i="31"/>
  <c r="C280" i="31" s="1"/>
  <c r="C281" i="31"/>
  <c r="C279" i="31" s="1"/>
  <c r="C268" i="31" s="1"/>
  <c r="C255" i="31"/>
  <c r="C253" i="31" s="1"/>
  <c r="C254" i="31"/>
  <c r="C252" i="31" s="1"/>
  <c r="D251" i="31"/>
  <c r="C240" i="31"/>
  <c r="C238" i="31" s="1"/>
  <c r="C236" i="31" s="1"/>
  <c r="C234" i="31" s="1"/>
  <c r="C232" i="31" s="1"/>
  <c r="C230" i="31" s="1"/>
  <c r="C239" i="31"/>
  <c r="C237" i="31" s="1"/>
  <c r="C235" i="31" s="1"/>
  <c r="C233" i="31" s="1"/>
  <c r="C231" i="31" s="1"/>
  <c r="C229" i="31" s="1"/>
  <c r="C224" i="31"/>
  <c r="C201" i="31" s="1"/>
  <c r="C175" i="31" s="1"/>
  <c r="C25" i="31" s="1"/>
  <c r="C225" i="31"/>
  <c r="C221" i="31"/>
  <c r="C220" i="31"/>
  <c r="D208" i="31"/>
  <c r="D184" i="31"/>
  <c r="D174" i="31"/>
  <c r="C161" i="31"/>
  <c r="C119" i="31" s="1"/>
  <c r="C117" i="31" s="1"/>
  <c r="C160" i="31"/>
  <c r="C118" i="31" s="1"/>
  <c r="C116" i="31" s="1"/>
  <c r="C101" i="31"/>
  <c r="C99" i="31" s="1"/>
  <c r="C85" i="31" s="1"/>
  <c r="C100" i="31"/>
  <c r="C98" i="31" s="1"/>
  <c r="C84" i="31" s="1"/>
  <c r="C80" i="31"/>
  <c r="C78" i="31" s="1"/>
  <c r="C79" i="31"/>
  <c r="C77" i="31" s="1"/>
  <c r="C75" i="31" s="1"/>
  <c r="C73" i="31" s="1"/>
  <c r="C71" i="31" s="1"/>
  <c r="C69" i="31" s="1"/>
  <c r="D38" i="31"/>
  <c r="C62" i="26"/>
  <c r="C63" i="26"/>
  <c r="C294" i="31" l="1"/>
  <c r="C292" i="31" s="1"/>
  <c r="C288" i="31" s="1"/>
  <c r="C126" i="31"/>
  <c r="C124" i="31" s="1"/>
  <c r="C122" i="31" s="1"/>
  <c r="C120" i="31" s="1"/>
  <c r="C200" i="31"/>
  <c r="C174" i="31" s="1"/>
  <c r="C199" i="31"/>
  <c r="C127" i="31"/>
  <c r="C125" i="31" s="1"/>
  <c r="C123" i="31" s="1"/>
  <c r="C300" i="31"/>
  <c r="C298" i="31" s="1"/>
  <c r="C299" i="31"/>
  <c r="C297" i="31" s="1"/>
  <c r="C106" i="31"/>
  <c r="C129" i="31"/>
  <c r="C130" i="31"/>
  <c r="C278" i="31"/>
  <c r="C276" i="31" s="1"/>
  <c r="C274" i="31" s="1"/>
  <c r="C272" i="31" s="1"/>
  <c r="C269" i="31"/>
  <c r="C267" i="31" s="1"/>
  <c r="C265" i="31" s="1"/>
  <c r="C263" i="31" s="1"/>
  <c r="C261" i="31" s="1"/>
  <c r="C187" i="31"/>
  <c r="C43" i="31" s="1"/>
  <c r="C266" i="31"/>
  <c r="C264" i="31" s="1"/>
  <c r="C262" i="31" s="1"/>
  <c r="C260" i="31" s="1"/>
  <c r="C277" i="31"/>
  <c r="C275" i="31" s="1"/>
  <c r="C273" i="31" s="1"/>
  <c r="C271" i="31" s="1"/>
  <c r="C219" i="31"/>
  <c r="C217" i="31" s="1"/>
  <c r="C215" i="31" s="1"/>
  <c r="C213" i="31" s="1"/>
  <c r="C295" i="31"/>
  <c r="C293" i="31" s="1"/>
  <c r="C289" i="31" s="1"/>
  <c r="C286" i="31"/>
  <c r="C218" i="31"/>
  <c r="C251" i="31"/>
  <c r="C249" i="31" s="1"/>
  <c r="C247" i="31" s="1"/>
  <c r="C245" i="31" s="1"/>
  <c r="C210" i="31"/>
  <c r="C208" i="31" s="1"/>
  <c r="C206" i="31" s="1"/>
  <c r="C204" i="31" s="1"/>
  <c r="C250" i="31"/>
  <c r="C248" i="31" s="1"/>
  <c r="C246" i="31" s="1"/>
  <c r="C244" i="31" s="1"/>
  <c r="C209" i="31"/>
  <c r="C202" i="31"/>
  <c r="C216" i="31"/>
  <c r="C214" i="31" s="1"/>
  <c r="C212" i="31" s="1"/>
  <c r="C76" i="31"/>
  <c r="C74" i="31" s="1"/>
  <c r="C72" i="31" s="1"/>
  <c r="C70" i="31" s="1"/>
  <c r="C67" i="31"/>
  <c r="C158" i="31"/>
  <c r="C159" i="31"/>
  <c r="C58" i="31"/>
  <c r="C66" i="31"/>
  <c r="C59" i="31"/>
  <c r="C150" i="29"/>
  <c r="C148" i="29" s="1"/>
  <c r="C146" i="29" s="1"/>
  <c r="C144" i="29" s="1"/>
  <c r="C142" i="29" s="1"/>
  <c r="C140" i="29" s="1"/>
  <c r="C151" i="29"/>
  <c r="C149" i="29" s="1"/>
  <c r="D141" i="29"/>
  <c r="C121" i="31" l="1"/>
  <c r="C107" i="31" s="1"/>
  <c r="C39" i="31"/>
  <c r="C188" i="31"/>
  <c r="C44" i="31" s="1"/>
  <c r="C40" i="31"/>
  <c r="C198" i="31"/>
  <c r="C196" i="31" s="1"/>
  <c r="C194" i="31" s="1"/>
  <c r="C192" i="31" s="1"/>
  <c r="C176" i="31"/>
  <c r="C26" i="31" s="1"/>
  <c r="C287" i="31"/>
  <c r="C150" i="31"/>
  <c r="C148" i="31" s="1"/>
  <c r="C146" i="31" s="1"/>
  <c r="C144" i="31" s="1"/>
  <c r="C151" i="31"/>
  <c r="C149" i="31" s="1"/>
  <c r="C147" i="31" s="1"/>
  <c r="C145" i="31" s="1"/>
  <c r="C24" i="31"/>
  <c r="C185" i="31"/>
  <c r="C207" i="31"/>
  <c r="C205" i="31" s="1"/>
  <c r="C203" i="31" s="1"/>
  <c r="C197" i="31"/>
  <c r="C195" i="31" s="1"/>
  <c r="C193" i="31" s="1"/>
  <c r="C186" i="31"/>
  <c r="C173" i="31"/>
  <c r="C65" i="31"/>
  <c r="C63" i="31" s="1"/>
  <c r="C61" i="31" s="1"/>
  <c r="C29" i="31"/>
  <c r="C27" i="31" s="1"/>
  <c r="C56" i="31"/>
  <c r="C64" i="31"/>
  <c r="C62" i="31" s="1"/>
  <c r="C60" i="31" s="1"/>
  <c r="C57" i="31"/>
  <c r="C30" i="31"/>
  <c r="C28" i="31" s="1"/>
  <c r="C132" i="29"/>
  <c r="C147" i="29"/>
  <c r="C145" i="29" s="1"/>
  <c r="C143" i="29" s="1"/>
  <c r="C141" i="29" s="1"/>
  <c r="C131" i="29"/>
  <c r="C47" i="30"/>
  <c r="C45" i="30" s="1"/>
  <c r="C43" i="30" s="1"/>
  <c r="C48" i="30"/>
  <c r="C46" i="30" s="1"/>
  <c r="C99" i="30"/>
  <c r="C92" i="30" s="1"/>
  <c r="C90" i="30" s="1"/>
  <c r="C88" i="30" s="1"/>
  <c r="C98" i="30"/>
  <c r="C97" i="30"/>
  <c r="C96" i="30"/>
  <c r="C95" i="30"/>
  <c r="C94" i="30"/>
  <c r="C91" i="30"/>
  <c r="C89" i="30" s="1"/>
  <c r="C87" i="30" s="1"/>
  <c r="C78" i="30"/>
  <c r="C76" i="30" s="1"/>
  <c r="C74" i="30" s="1"/>
  <c r="C77" i="30"/>
  <c r="C75" i="30"/>
  <c r="C73" i="30" s="1"/>
  <c r="C69" i="30"/>
  <c r="C68" i="30"/>
  <c r="C67" i="30"/>
  <c r="C56" i="30" s="1"/>
  <c r="C54" i="30" s="1"/>
  <c r="C52" i="30" s="1"/>
  <c r="C50" i="30" s="1"/>
  <c r="C66" i="30"/>
  <c r="C55" i="30" s="1"/>
  <c r="C53" i="30" s="1"/>
  <c r="C51" i="30" s="1"/>
  <c r="C49" i="30" s="1"/>
  <c r="C65" i="30"/>
  <c r="C63" i="30" s="1"/>
  <c r="C61" i="30" s="1"/>
  <c r="C59" i="30" s="1"/>
  <c r="C64" i="30"/>
  <c r="C62" i="30" s="1"/>
  <c r="C60" i="30" s="1"/>
  <c r="C58" i="30" s="1"/>
  <c r="C218" i="30"/>
  <c r="C217" i="30"/>
  <c r="C215" i="30" s="1"/>
  <c r="C216" i="30"/>
  <c r="C214" i="30" s="1"/>
  <c r="C212" i="30" s="1"/>
  <c r="C208" i="30"/>
  <c r="C206" i="30" s="1"/>
  <c r="C195" i="30" s="1"/>
  <c r="C207" i="30"/>
  <c r="C205" i="30"/>
  <c r="C194" i="30" s="1"/>
  <c r="C170" i="30"/>
  <c r="C169" i="30"/>
  <c r="C167" i="30" s="1"/>
  <c r="C168" i="30"/>
  <c r="C166" i="30" s="1"/>
  <c r="C164" i="30" s="1"/>
  <c r="C162" i="30" s="1"/>
  <c r="C160" i="30" s="1"/>
  <c r="D166" i="30"/>
  <c r="C155" i="30"/>
  <c r="C153" i="30" s="1"/>
  <c r="C151" i="30" s="1"/>
  <c r="C149" i="30" s="1"/>
  <c r="C147" i="30" s="1"/>
  <c r="C154" i="30"/>
  <c r="C152" i="30"/>
  <c r="C150" i="30"/>
  <c r="C148" i="30"/>
  <c r="C146" i="30" s="1"/>
  <c r="D142" i="30"/>
  <c r="C136" i="30"/>
  <c r="C134" i="30" s="1"/>
  <c r="C132" i="30" s="1"/>
  <c r="C130" i="30" s="1"/>
  <c r="C135" i="30"/>
  <c r="C133" i="30" s="1"/>
  <c r="C131" i="30" s="1"/>
  <c r="C129" i="30" s="1"/>
  <c r="D120" i="30"/>
  <c r="D112" i="30"/>
  <c r="C112" i="30"/>
  <c r="C23" i="30" s="1"/>
  <c r="C21" i="30" s="1"/>
  <c r="C19" i="30" s="1"/>
  <c r="C17" i="30" s="1"/>
  <c r="C111" i="30"/>
  <c r="C109" i="30" s="1"/>
  <c r="C107" i="30" s="1"/>
  <c r="C105" i="30" s="1"/>
  <c r="D35" i="30"/>
  <c r="C22" i="30"/>
  <c r="C20" i="30" s="1"/>
  <c r="C18" i="30" s="1"/>
  <c r="C16" i="30" s="1"/>
  <c r="C199" i="30" l="1"/>
  <c r="C26" i="30"/>
  <c r="C24" i="30" s="1"/>
  <c r="C27" i="30"/>
  <c r="C25" i="30" s="1"/>
  <c r="C37" i="30"/>
  <c r="C46" i="31"/>
  <c r="C36" i="30"/>
  <c r="C47" i="31"/>
  <c r="C183" i="31"/>
  <c r="C181" i="31" s="1"/>
  <c r="C177" i="31" s="1"/>
  <c r="C41" i="31"/>
  <c r="C37" i="31" s="1"/>
  <c r="C35" i="31" s="1"/>
  <c r="C31" i="31" s="1"/>
  <c r="C20" i="31"/>
  <c r="C18" i="31" s="1"/>
  <c r="C16" i="31" s="1"/>
  <c r="C14" i="31" s="1"/>
  <c r="C184" i="31"/>
  <c r="C182" i="31" s="1"/>
  <c r="C178" i="31" s="1"/>
  <c r="C42" i="31"/>
  <c r="C38" i="31" s="1"/>
  <c r="C36" i="31" s="1"/>
  <c r="C32" i="31" s="1"/>
  <c r="C172" i="31"/>
  <c r="C170" i="31" s="1"/>
  <c r="C168" i="31" s="1"/>
  <c r="C23" i="31"/>
  <c r="C171" i="31"/>
  <c r="C169" i="31" s="1"/>
  <c r="C167" i="31" s="1"/>
  <c r="C191" i="31"/>
  <c r="C130" i="29"/>
  <c r="C128" i="29" s="1"/>
  <c r="C126" i="29" s="1"/>
  <c r="C47" i="29"/>
  <c r="C129" i="29"/>
  <c r="C127" i="29" s="1"/>
  <c r="C125" i="29" s="1"/>
  <c r="C46" i="29"/>
  <c r="C44" i="30"/>
  <c r="C213" i="30"/>
  <c r="C211" i="30" s="1"/>
  <c r="C203" i="30" s="1"/>
  <c r="C201" i="30" s="1"/>
  <c r="C198" i="30"/>
  <c r="C165" i="30"/>
  <c r="C163" i="30" s="1"/>
  <c r="C161" i="30" s="1"/>
  <c r="C159" i="30" s="1"/>
  <c r="C143" i="30"/>
  <c r="C116" i="30"/>
  <c r="C115" i="30"/>
  <c r="C110" i="30"/>
  <c r="C108" i="30" s="1"/>
  <c r="C106" i="30" s="1"/>
  <c r="C204" i="30"/>
  <c r="C202" i="30" s="1"/>
  <c r="C144" i="30"/>
  <c r="C124" i="30" l="1"/>
  <c r="C41" i="30" s="1"/>
  <c r="C197" i="30"/>
  <c r="C193" i="30" s="1"/>
  <c r="C191" i="30" s="1"/>
  <c r="C166" i="31"/>
  <c r="C19" i="31"/>
  <c r="C17" i="31" s="1"/>
  <c r="C15" i="31" s="1"/>
  <c r="C13" i="31" s="1"/>
  <c r="C165" i="31"/>
  <c r="C24" i="29"/>
  <c r="C23" i="29"/>
  <c r="C123" i="30"/>
  <c r="C40" i="30" s="1"/>
  <c r="C196" i="30"/>
  <c r="C192" i="30" s="1"/>
  <c r="C190" i="30" s="1"/>
  <c r="C122" i="30"/>
  <c r="C142" i="30"/>
  <c r="C140" i="30" s="1"/>
  <c r="C138" i="30" s="1"/>
  <c r="C128" i="30" s="1"/>
  <c r="C121" i="30"/>
  <c r="C141" i="30"/>
  <c r="C139" i="30" s="1"/>
  <c r="C137" i="30" s="1"/>
  <c r="C127" i="30" s="1"/>
  <c r="C31" i="30"/>
  <c r="C30" i="30"/>
  <c r="C39" i="30" l="1"/>
  <c r="C120" i="30"/>
  <c r="C118" i="30" s="1"/>
  <c r="C114" i="30" s="1"/>
  <c r="C104" i="30" s="1"/>
  <c r="C38" i="30"/>
  <c r="C119" i="30"/>
  <c r="C117" i="30" s="1"/>
  <c r="C113" i="30" s="1"/>
  <c r="C103" i="30" s="1"/>
  <c r="C34" i="30" l="1"/>
  <c r="C32" i="30" s="1"/>
  <c r="C28" i="30" s="1"/>
  <c r="C14" i="30" s="1"/>
  <c r="C35" i="30"/>
  <c r="C33" i="30" s="1"/>
  <c r="C29" i="30" s="1"/>
  <c r="C15" i="30" s="1"/>
  <c r="C167" i="29"/>
  <c r="C165" i="29" s="1"/>
  <c r="C137" i="29" s="1"/>
  <c r="C168" i="29"/>
  <c r="C166" i="29" s="1"/>
  <c r="C138" i="29" s="1"/>
  <c r="C103" i="29"/>
  <c r="C101" i="29" s="1"/>
  <c r="C77" i="29" s="1"/>
  <c r="C102" i="29"/>
  <c r="C100" i="29" s="1"/>
  <c r="C76" i="29" s="1"/>
  <c r="D99" i="29"/>
  <c r="C88" i="29"/>
  <c r="C86" i="29" s="1"/>
  <c r="C84" i="29" s="1"/>
  <c r="C82" i="29" s="1"/>
  <c r="C80" i="29" s="1"/>
  <c r="C87" i="29"/>
  <c r="C68" i="29" s="1"/>
  <c r="C66" i="29" s="1"/>
  <c r="D75" i="29"/>
  <c r="D53" i="29"/>
  <c r="D45" i="29"/>
  <c r="D30" i="29"/>
  <c r="C70" i="28"/>
  <c r="C69" i="28"/>
  <c r="C58" i="28"/>
  <c r="C57" i="28"/>
  <c r="D54" i="28"/>
  <c r="D43" i="28"/>
  <c r="D31" i="28"/>
  <c r="D20" i="28"/>
  <c r="C136" i="29" l="1"/>
  <c r="C134" i="29" s="1"/>
  <c r="C57" i="29"/>
  <c r="C34" i="29" s="1"/>
  <c r="C135" i="29"/>
  <c r="C133" i="29" s="1"/>
  <c r="C56" i="29"/>
  <c r="C33" i="29" s="1"/>
  <c r="C163" i="29"/>
  <c r="C161" i="29" s="1"/>
  <c r="C159" i="29" s="1"/>
  <c r="C164" i="29"/>
  <c r="C162" i="29" s="1"/>
  <c r="C160" i="29" s="1"/>
  <c r="C69" i="29"/>
  <c r="C67" i="29" s="1"/>
  <c r="C99" i="29"/>
  <c r="C97" i="29" s="1"/>
  <c r="C95" i="29" s="1"/>
  <c r="C93" i="29" s="1"/>
  <c r="C98" i="29"/>
  <c r="C96" i="29" s="1"/>
  <c r="C94" i="29" s="1"/>
  <c r="C92" i="29" s="1"/>
  <c r="C85" i="29"/>
  <c r="C83" i="29" s="1"/>
  <c r="C81" i="29" s="1"/>
  <c r="C79" i="29" s="1"/>
  <c r="C44" i="29"/>
  <c r="C42" i="29" s="1"/>
  <c r="C64" i="29"/>
  <c r="C62" i="29" s="1"/>
  <c r="C56" i="28"/>
  <c r="C55" i="28"/>
  <c r="C79" i="26"/>
  <c r="C80" i="26"/>
  <c r="C65" i="29" l="1"/>
  <c r="C63" i="29" s="1"/>
  <c r="C123" i="29"/>
  <c r="C157" i="29"/>
  <c r="C158" i="29"/>
  <c r="C124" i="29"/>
  <c r="C54" i="29"/>
  <c r="C45" i="29"/>
  <c r="C40" i="29"/>
  <c r="C38" i="29" s="1"/>
  <c r="C21" i="29"/>
  <c r="C54" i="28"/>
  <c r="C52" i="28" s="1"/>
  <c r="C50" i="28" s="1"/>
  <c r="C48" i="28" s="1"/>
  <c r="C45" i="28"/>
  <c r="C53" i="28"/>
  <c r="C51" i="28" s="1"/>
  <c r="C49" i="28" s="1"/>
  <c r="C47" i="28" s="1"/>
  <c r="C44" i="28"/>
  <c r="C32" i="28" s="1"/>
  <c r="C21" i="28" s="1"/>
  <c r="C19" i="28" s="1"/>
  <c r="C17" i="28" s="1"/>
  <c r="C15" i="28" s="1"/>
  <c r="C13" i="28" s="1"/>
  <c r="C33" i="28"/>
  <c r="C22" i="28" s="1"/>
  <c r="C20" i="28" s="1"/>
  <c r="C18" i="28" s="1"/>
  <c r="C16" i="28" s="1"/>
  <c r="C14" i="28" s="1"/>
  <c r="C43" i="28"/>
  <c r="C77" i="26"/>
  <c r="C75" i="26" s="1"/>
  <c r="C72" i="26"/>
  <c r="C70" i="26" s="1"/>
  <c r="C68" i="26" s="1"/>
  <c r="C78" i="26"/>
  <c r="C76" i="26" s="1"/>
  <c r="C73" i="26"/>
  <c r="C71" i="26" s="1"/>
  <c r="C69" i="26" s="1"/>
  <c r="C19" i="29" l="1"/>
  <c r="C17" i="29" s="1"/>
  <c r="C15" i="29" s="1"/>
  <c r="C43" i="29"/>
  <c r="C41" i="29" s="1"/>
  <c r="C39" i="29" s="1"/>
  <c r="C31" i="29"/>
  <c r="C52" i="29"/>
  <c r="C22" i="29"/>
  <c r="C74" i="29"/>
  <c r="C55" i="29"/>
  <c r="C75" i="29"/>
  <c r="C42" i="28"/>
  <c r="C30" i="28" s="1"/>
  <c r="C28" i="28" s="1"/>
  <c r="C26" i="28" s="1"/>
  <c r="C24" i="28" s="1"/>
  <c r="C41" i="28"/>
  <c r="C39" i="28" s="1"/>
  <c r="C37" i="28" s="1"/>
  <c r="C31" i="28"/>
  <c r="C29" i="28" s="1"/>
  <c r="C27" i="28" s="1"/>
  <c r="C25" i="28" s="1"/>
  <c r="C60" i="26"/>
  <c r="C61" i="26"/>
  <c r="C20" i="29" l="1"/>
  <c r="C18" i="29" s="1"/>
  <c r="C16" i="29" s="1"/>
  <c r="C29" i="29"/>
  <c r="C27" i="29" s="1"/>
  <c r="C25" i="29" s="1"/>
  <c r="C32" i="29"/>
  <c r="C53" i="29"/>
  <c r="C51" i="29" s="1"/>
  <c r="C49" i="29" s="1"/>
  <c r="C50" i="29"/>
  <c r="C48" i="29" s="1"/>
  <c r="C72" i="29"/>
  <c r="C70" i="29" s="1"/>
  <c r="C60" i="29" s="1"/>
  <c r="C73" i="29"/>
  <c r="C71" i="29" s="1"/>
  <c r="C61" i="29" s="1"/>
  <c r="C40" i="28"/>
  <c r="C38" i="28" s="1"/>
  <c r="C36" i="28" s="1"/>
  <c r="C32" i="26"/>
  <c r="C17" i="26" s="1"/>
  <c r="C33" i="26"/>
  <c r="C18" i="26" s="1"/>
  <c r="C54" i="26"/>
  <c r="C52" i="26" s="1"/>
  <c r="C41" i="26" s="1"/>
  <c r="C26" i="26" s="1"/>
  <c r="C24" i="26" s="1"/>
  <c r="C53" i="26"/>
  <c r="C59" i="26"/>
  <c r="C58" i="26"/>
  <c r="D24" i="26"/>
  <c r="C37" i="29" l="1"/>
  <c r="C13" i="29"/>
  <c r="C36" i="29"/>
  <c r="C30" i="29"/>
  <c r="C28" i="29" s="1"/>
  <c r="C26" i="29" s="1"/>
  <c r="C30" i="26"/>
  <c r="C31" i="26"/>
  <c r="C51" i="26"/>
  <c r="C50" i="26"/>
  <c r="C48" i="26" s="1"/>
  <c r="C46" i="26" s="1"/>
  <c r="C14" i="29" l="1"/>
  <c r="C49" i="26"/>
  <c r="C47" i="26" s="1"/>
  <c r="C45" i="26" s="1"/>
  <c r="C43" i="26" s="1"/>
  <c r="C39" i="26" s="1"/>
  <c r="C40" i="26"/>
  <c r="C25" i="26" s="1"/>
  <c r="C23" i="26" s="1"/>
  <c r="C21" i="26" s="1"/>
  <c r="C19" i="26" s="1"/>
  <c r="C44" i="26"/>
  <c r="C22" i="26"/>
  <c r="C20" i="26" s="1"/>
  <c r="C37" i="26" l="1"/>
  <c r="C15" i="26"/>
  <c r="C13" i="26" s="1"/>
  <c r="C38" i="26"/>
  <c r="C36" i="26" s="1"/>
  <c r="C16" i="26"/>
  <c r="C14" i="26" s="1"/>
  <c r="C35" i="26" l="1"/>
  <c r="C29" i="26" s="1"/>
  <c r="C34" i="26"/>
  <c r="C28" i="26" s="1"/>
  <c r="C103" i="25"/>
  <c r="C101" i="25" s="1"/>
  <c r="C99" i="25" s="1"/>
  <c r="C97" i="25" s="1"/>
  <c r="C95" i="25" s="1"/>
  <c r="C104" i="25"/>
  <c r="C102" i="25" s="1"/>
  <c r="C100" i="25" s="1"/>
  <c r="C98" i="25" s="1"/>
  <c r="C96" i="25" s="1"/>
  <c r="C154" i="25"/>
  <c r="C152" i="25" s="1"/>
  <c r="C153" i="25"/>
  <c r="C151" i="25" s="1"/>
  <c r="D150" i="25"/>
  <c r="C139" i="25"/>
  <c r="C120" i="25" s="1"/>
  <c r="C118" i="25" s="1"/>
  <c r="C138" i="25"/>
  <c r="C119" i="25" s="1"/>
  <c r="C117" i="25" s="1"/>
  <c r="D126" i="25"/>
  <c r="D79" i="25"/>
  <c r="D73" i="25"/>
  <c r="C54" i="25"/>
  <c r="C52" i="25" s="1"/>
  <c r="C50" i="25" s="1"/>
  <c r="C48" i="25" s="1"/>
  <c r="C46" i="25" s="1"/>
  <c r="C53" i="25"/>
  <c r="C51" i="25" s="1"/>
  <c r="C49" i="25" s="1"/>
  <c r="C47" i="25" s="1"/>
  <c r="C45" i="25" s="1"/>
  <c r="C43" i="25"/>
  <c r="C41" i="25" s="1"/>
  <c r="C39" i="25" s="1"/>
  <c r="C37" i="25" s="1"/>
  <c r="C35" i="25" s="1"/>
  <c r="D30" i="25"/>
  <c r="C136" i="25" l="1"/>
  <c r="C134" i="25" s="1"/>
  <c r="C132" i="25" s="1"/>
  <c r="C130" i="25" s="1"/>
  <c r="C137" i="25"/>
  <c r="C135" i="25" s="1"/>
  <c r="C133" i="25" s="1"/>
  <c r="C131" i="25" s="1"/>
  <c r="C128" i="25"/>
  <c r="C81" i="25" s="1"/>
  <c r="C32" i="25" s="1"/>
  <c r="C30" i="25" s="1"/>
  <c r="C28" i="25" s="1"/>
  <c r="C26" i="25" s="1"/>
  <c r="C150" i="25"/>
  <c r="C148" i="25" s="1"/>
  <c r="C146" i="25" s="1"/>
  <c r="C144" i="25" s="1"/>
  <c r="C127" i="25"/>
  <c r="C149" i="25"/>
  <c r="C147" i="25" s="1"/>
  <c r="C145" i="25" s="1"/>
  <c r="C143" i="25" s="1"/>
  <c r="C42" i="25"/>
  <c r="C22" i="25"/>
  <c r="C93" i="25"/>
  <c r="C92" i="25"/>
  <c r="C115" i="25"/>
  <c r="C113" i="25" s="1"/>
  <c r="C116" i="25"/>
  <c r="C114" i="25" s="1"/>
  <c r="C55" i="24"/>
  <c r="C56" i="24"/>
  <c r="C126" i="25" l="1"/>
  <c r="C91" i="25"/>
  <c r="C89" i="25" s="1"/>
  <c r="C87" i="25" s="1"/>
  <c r="C85" i="25" s="1"/>
  <c r="C73" i="25"/>
  <c r="C90" i="25"/>
  <c r="C88" i="25" s="1"/>
  <c r="C86" i="25" s="1"/>
  <c r="C84" i="25" s="1"/>
  <c r="C72" i="25"/>
  <c r="C40" i="25"/>
  <c r="C38" i="25" s="1"/>
  <c r="C36" i="25" s="1"/>
  <c r="C34" i="25" s="1"/>
  <c r="C21" i="25"/>
  <c r="C80" i="25"/>
  <c r="C31" i="25" s="1"/>
  <c r="C29" i="25" s="1"/>
  <c r="C27" i="25" s="1"/>
  <c r="C25" i="25" s="1"/>
  <c r="C125" i="25"/>
  <c r="C124" i="25"/>
  <c r="C122" i="25" s="1"/>
  <c r="C112" i="25" s="1"/>
  <c r="C79" i="25"/>
  <c r="C77" i="25" s="1"/>
  <c r="C75" i="25" s="1"/>
  <c r="C122" i="24"/>
  <c r="C99" i="24" s="1"/>
  <c r="C77" i="24" s="1"/>
  <c r="C118" i="24"/>
  <c r="C117" i="24"/>
  <c r="C136" i="24"/>
  <c r="C134" i="24" s="1"/>
  <c r="C137" i="24"/>
  <c r="C135" i="24" s="1"/>
  <c r="C107" i="24" s="1"/>
  <c r="C121" i="24"/>
  <c r="C98" i="24" s="1"/>
  <c r="C76" i="24" s="1"/>
  <c r="D133" i="24"/>
  <c r="D105" i="24"/>
  <c r="D83" i="24"/>
  <c r="D77" i="24"/>
  <c r="C54" i="24"/>
  <c r="C52" i="24" s="1"/>
  <c r="C50" i="24" s="1"/>
  <c r="C48" i="24" s="1"/>
  <c r="C44" i="24"/>
  <c r="D32" i="24"/>
  <c r="C24" i="25" l="1"/>
  <c r="C71" i="25"/>
  <c r="C69" i="25" s="1"/>
  <c r="C67" i="25" s="1"/>
  <c r="C65" i="25" s="1"/>
  <c r="C23" i="25"/>
  <c r="C19" i="25" s="1"/>
  <c r="C17" i="25" s="1"/>
  <c r="C15" i="25" s="1"/>
  <c r="C13" i="25" s="1"/>
  <c r="C70" i="25"/>
  <c r="C68" i="25" s="1"/>
  <c r="C66" i="25" s="1"/>
  <c r="C78" i="25"/>
  <c r="C76" i="25" s="1"/>
  <c r="C74" i="25" s="1"/>
  <c r="C123" i="25"/>
  <c r="C121" i="25" s="1"/>
  <c r="C111" i="25" s="1"/>
  <c r="C42" i="24"/>
  <c r="C40" i="24" s="1"/>
  <c r="C38" i="24" s="1"/>
  <c r="C36" i="24" s="1"/>
  <c r="C21" i="24"/>
  <c r="C53" i="24"/>
  <c r="C51" i="24" s="1"/>
  <c r="C49" i="24" s="1"/>
  <c r="C47" i="24" s="1"/>
  <c r="C45" i="24"/>
  <c r="C115" i="24"/>
  <c r="C113" i="24" s="1"/>
  <c r="C111" i="24" s="1"/>
  <c r="C109" i="24" s="1"/>
  <c r="C116" i="24"/>
  <c r="C114" i="24" s="1"/>
  <c r="C112" i="24" s="1"/>
  <c r="C110" i="24" s="1"/>
  <c r="C97" i="24"/>
  <c r="C95" i="24" s="1"/>
  <c r="C96" i="24"/>
  <c r="C94" i="24" s="1"/>
  <c r="C85" i="24"/>
  <c r="C34" i="24" s="1"/>
  <c r="C32" i="24" s="1"/>
  <c r="C30" i="24" s="1"/>
  <c r="C28" i="24" s="1"/>
  <c r="C105" i="24"/>
  <c r="C106" i="24"/>
  <c r="C132" i="24"/>
  <c r="C130" i="24" s="1"/>
  <c r="C133" i="24"/>
  <c r="C131" i="24" s="1"/>
  <c r="C20" i="25" l="1"/>
  <c r="C18" i="25" s="1"/>
  <c r="C16" i="25" s="1"/>
  <c r="C14" i="25" s="1"/>
  <c r="C64" i="25"/>
  <c r="C43" i="24"/>
  <c r="C41" i="24" s="1"/>
  <c r="C39" i="24" s="1"/>
  <c r="C37" i="24" s="1"/>
  <c r="C22" i="24"/>
  <c r="C127" i="24"/>
  <c r="C129" i="24"/>
  <c r="C126" i="24"/>
  <c r="C128" i="24"/>
  <c r="C93" i="24"/>
  <c r="C91" i="24" s="1"/>
  <c r="C75" i="24"/>
  <c r="C24" i="24" s="1"/>
  <c r="C92" i="24"/>
  <c r="C90" i="24" s="1"/>
  <c r="C74" i="24"/>
  <c r="C23" i="24" s="1"/>
  <c r="C83" i="24"/>
  <c r="C81" i="24" s="1"/>
  <c r="C79" i="24" s="1"/>
  <c r="C103" i="24"/>
  <c r="C101" i="24" s="1"/>
  <c r="C26" i="24"/>
  <c r="C84" i="24"/>
  <c r="C33" i="24" s="1"/>
  <c r="C31" i="24" s="1"/>
  <c r="C29" i="24" s="1"/>
  <c r="C27" i="24" s="1"/>
  <c r="C104" i="24"/>
  <c r="C73" i="24" l="1"/>
  <c r="C71" i="24" s="1"/>
  <c r="C69" i="24" s="1"/>
  <c r="C20" i="24"/>
  <c r="C18" i="24" s="1"/>
  <c r="C16" i="24" s="1"/>
  <c r="C89" i="24"/>
  <c r="C82" i="24"/>
  <c r="C80" i="24" s="1"/>
  <c r="C78" i="24" s="1"/>
  <c r="C102" i="24"/>
  <c r="C67" i="24"/>
  <c r="C72" i="24"/>
  <c r="C70" i="24" s="1"/>
  <c r="C68" i="24" s="1"/>
  <c r="C25" i="24"/>
  <c r="C19" i="24" s="1"/>
  <c r="C17" i="24" s="1"/>
  <c r="C15" i="24" s="1"/>
  <c r="C100" i="24" l="1"/>
  <c r="C88" i="24" s="1"/>
  <c r="C14" i="24"/>
  <c r="C66" i="24"/>
  <c r="C13" i="24"/>
  <c r="C57" i="23" l="1"/>
  <c r="C58" i="23"/>
  <c r="C46" i="23" l="1"/>
  <c r="C47" i="23"/>
  <c r="C51" i="23"/>
  <c r="C49" i="23" s="1"/>
  <c r="C53" i="23"/>
  <c r="C55" i="23"/>
  <c r="C56" i="23"/>
  <c r="C54" i="23" s="1"/>
  <c r="C52" i="23" s="1"/>
  <c r="C50" i="23" s="1"/>
  <c r="C44" i="23" l="1"/>
  <c r="C42" i="23" s="1"/>
  <c r="C40" i="23" s="1"/>
  <c r="C38" i="23" s="1"/>
  <c r="C45" i="23"/>
  <c r="C43" i="23" s="1"/>
  <c r="C41" i="23" s="1"/>
  <c r="C39" i="23" s="1"/>
  <c r="C213" i="23"/>
  <c r="C214" i="23"/>
  <c r="C161" i="23" l="1"/>
  <c r="C159" i="23" s="1"/>
  <c r="D34" i="23" l="1"/>
  <c r="C212" i="23"/>
  <c r="C211" i="23"/>
  <c r="D116" i="23"/>
  <c r="D138" i="23"/>
  <c r="C171" i="23"/>
  <c r="C169" i="23" s="1"/>
  <c r="C172" i="23"/>
  <c r="C209" i="23" l="1"/>
  <c r="C207" i="23" s="1"/>
  <c r="C205" i="23" s="1"/>
  <c r="C210" i="23"/>
  <c r="C208" i="23" s="1"/>
  <c r="C206" i="23" s="1"/>
  <c r="C139" i="23"/>
  <c r="C167" i="23"/>
  <c r="C137" i="23" l="1"/>
  <c r="C117" i="23"/>
  <c r="C35" i="23" s="1"/>
  <c r="C33" i="23" s="1"/>
  <c r="C31" i="23" s="1"/>
  <c r="C135" i="23" l="1"/>
  <c r="C115" i="23"/>
  <c r="C113" i="23" s="1"/>
  <c r="C88" i="23" l="1"/>
  <c r="C75" i="23" s="1"/>
  <c r="C21" i="23" s="1"/>
  <c r="C89" i="23"/>
  <c r="C76" i="23" s="1"/>
  <c r="C22" i="23" s="1"/>
  <c r="C133" i="23"/>
  <c r="C162" i="23"/>
  <c r="C160" i="23" s="1"/>
  <c r="C165" i="23"/>
  <c r="C157" i="23" s="1"/>
  <c r="C155" i="23" s="1"/>
  <c r="C170" i="23"/>
  <c r="D168" i="23"/>
  <c r="C84" i="23" l="1"/>
  <c r="C82" i="23" s="1"/>
  <c r="C80" i="23" s="1"/>
  <c r="C78" i="23" s="1"/>
  <c r="C85" i="23"/>
  <c r="C83" i="23" s="1"/>
  <c r="C81" i="23" s="1"/>
  <c r="C79" i="23" s="1"/>
  <c r="C73" i="23"/>
  <c r="C71" i="23" s="1"/>
  <c r="C69" i="23" s="1"/>
  <c r="C67" i="23" s="1"/>
  <c r="C74" i="23"/>
  <c r="C72" i="23" s="1"/>
  <c r="C70" i="23" s="1"/>
  <c r="C68" i="23" s="1"/>
  <c r="C134" i="23"/>
  <c r="C111" i="23"/>
  <c r="C109" i="23" s="1"/>
  <c r="C131" i="23"/>
  <c r="C168" i="23"/>
  <c r="C166" i="23" s="1"/>
  <c r="C158" i="23" s="1"/>
  <c r="C156" i="23" s="1"/>
  <c r="C140" i="23"/>
  <c r="C138" i="23" l="1"/>
  <c r="C118" i="23"/>
  <c r="C36" i="23" s="1"/>
  <c r="C34" i="23" s="1"/>
  <c r="C32" i="23" s="1"/>
  <c r="C112" i="23"/>
  <c r="C29" i="23"/>
  <c r="C27" i="23" s="1"/>
  <c r="C198" i="23"/>
  <c r="C199" i="23"/>
  <c r="C150" i="23"/>
  <c r="C148" i="23" s="1"/>
  <c r="C151" i="23"/>
  <c r="C149" i="23" s="1"/>
  <c r="C136" i="23" l="1"/>
  <c r="C132" i="23" s="1"/>
  <c r="C116" i="23"/>
  <c r="C114" i="23" s="1"/>
  <c r="C110" i="23" s="1"/>
  <c r="C30" i="23"/>
  <c r="C28" i="23" s="1"/>
  <c r="C129" i="23"/>
  <c r="C127" i="23" s="1"/>
  <c r="C130" i="23"/>
  <c r="C128" i="23" s="1"/>
  <c r="C226" i="23" l="1"/>
  <c r="C187" i="23" s="1"/>
  <c r="C227" i="23"/>
  <c r="C188" i="23" s="1"/>
  <c r="D108" i="23"/>
  <c r="C1416" i="22"/>
  <c r="C1417" i="22"/>
  <c r="C1192" i="22"/>
  <c r="C1193" i="22"/>
  <c r="C932" i="22"/>
  <c r="C500" i="22" s="1"/>
  <c r="C934" i="22"/>
  <c r="C935" i="22"/>
  <c r="C933" i="22" s="1"/>
  <c r="C501" i="22" s="1"/>
  <c r="C275" i="22"/>
  <c r="C276" i="22"/>
  <c r="C1258" i="22"/>
  <c r="C1259" i="22"/>
  <c r="C1213" i="22"/>
  <c r="C1214" i="22"/>
  <c r="C225" i="23" l="1"/>
  <c r="C223" i="23" s="1"/>
  <c r="C221" i="23" s="1"/>
  <c r="C108" i="23"/>
  <c r="C224" i="23"/>
  <c r="C222" i="23" s="1"/>
  <c r="C220" i="23" s="1"/>
  <c r="C107" i="23"/>
  <c r="C793" i="22"/>
  <c r="C794" i="22"/>
  <c r="C105" i="23" l="1"/>
  <c r="C103" i="23" s="1"/>
  <c r="C101" i="23" s="1"/>
  <c r="C99" i="23" s="1"/>
  <c r="C97" i="23" s="1"/>
  <c r="C106" i="23"/>
  <c r="C185" i="23"/>
  <c r="C183" i="23" s="1"/>
  <c r="C181" i="23" s="1"/>
  <c r="C179" i="23" s="1"/>
  <c r="C186" i="23"/>
  <c r="C184" i="23" s="1"/>
  <c r="C182" i="23" s="1"/>
  <c r="C180" i="23" s="1"/>
  <c r="C697" i="22"/>
  <c r="C698" i="22"/>
  <c r="C799" i="22"/>
  <c r="C800" i="22"/>
  <c r="C374" i="22"/>
  <c r="C291" i="22" s="1"/>
  <c r="C375" i="22"/>
  <c r="C373" i="22" s="1"/>
  <c r="C371" i="22" s="1"/>
  <c r="C292" i="22" l="1"/>
  <c r="C372" i="22"/>
  <c r="C370" i="22" s="1"/>
  <c r="C104" i="23"/>
  <c r="C102" i="23" s="1"/>
  <c r="C100" i="23" s="1"/>
  <c r="C98" i="23" s="1"/>
  <c r="C125" i="23"/>
  <c r="C123" i="23" s="1"/>
  <c r="C121" i="23" s="1"/>
  <c r="C197" i="23"/>
  <c r="C195" i="23" s="1"/>
  <c r="C126" i="23"/>
  <c r="C124" i="23" s="1"/>
  <c r="C122" i="23" s="1"/>
  <c r="C25" i="23"/>
  <c r="C196" i="23"/>
  <c r="C194" i="23" s="1"/>
  <c r="C192" i="23" s="1"/>
  <c r="C190" i="23" s="1"/>
  <c r="C26" i="23"/>
  <c r="C23" i="23"/>
  <c r="C24" i="23"/>
  <c r="C389" i="22"/>
  <c r="C390" i="22"/>
  <c r="C227" i="22"/>
  <c r="C228" i="22"/>
  <c r="C193" i="23" l="1"/>
  <c r="C191" i="23" s="1"/>
  <c r="C19" i="23"/>
  <c r="C17" i="23" s="1"/>
  <c r="C15" i="23" s="1"/>
  <c r="C13" i="23" s="1"/>
  <c r="C20" i="23"/>
  <c r="C18" i="23" s="1"/>
  <c r="C16" i="23" s="1"/>
  <c r="C14" i="23" s="1"/>
  <c r="C146" i="23"/>
  <c r="C147" i="23"/>
  <c r="C912" i="22"/>
  <c r="C913" i="22"/>
  <c r="C144" i="23" l="1"/>
  <c r="C142" i="23" s="1"/>
  <c r="C145" i="23"/>
  <c r="C143" i="23" s="1"/>
  <c r="C559" i="22"/>
  <c r="C560" i="22"/>
  <c r="C529" i="22"/>
  <c r="C523" i="22" s="1"/>
  <c r="C530" i="22"/>
  <c r="C524" i="22" s="1"/>
  <c r="C322" i="22" l="1"/>
  <c r="C323" i="22"/>
  <c r="C1005" i="22"/>
  <c r="C1006" i="22"/>
  <c r="C1403" i="22"/>
  <c r="C1404" i="22"/>
  <c r="C1159" i="22"/>
  <c r="C1160" i="22"/>
  <c r="C729" i="22"/>
  <c r="C730" i="22"/>
  <c r="C807" i="22"/>
  <c r="C808" i="22"/>
  <c r="D808" i="22"/>
  <c r="C1093" i="22"/>
  <c r="C1092" i="22"/>
  <c r="C1020" i="22"/>
  <c r="C1021" i="22"/>
  <c r="C1389" i="22" l="1"/>
  <c r="C1390" i="22"/>
  <c r="C1053" i="22"/>
  <c r="C1054" i="22"/>
  <c r="C1121" i="22"/>
  <c r="C1122" i="22"/>
  <c r="C1133" i="22"/>
  <c r="C1134" i="22"/>
  <c r="C1137" i="22"/>
  <c r="C1138" i="22"/>
  <c r="C1318" i="22"/>
  <c r="C1319" i="22"/>
  <c r="C1479" i="22"/>
  <c r="C1480" i="22"/>
  <c r="C273" i="22" l="1"/>
  <c r="C274" i="22"/>
  <c r="C975" i="22" l="1"/>
  <c r="C976" i="22"/>
  <c r="C969" i="22"/>
  <c r="C967" i="22" s="1"/>
  <c r="C970" i="22"/>
  <c r="C968" i="22" s="1"/>
  <c r="C996" i="22"/>
  <c r="C995" i="22"/>
  <c r="C1486" i="22"/>
  <c r="C1485" i="22"/>
  <c r="C196" i="22"/>
  <c r="C194" i="22" s="1"/>
  <c r="C192" i="22" s="1"/>
  <c r="C190" i="22" s="1"/>
  <c r="C188" i="22" s="1"/>
  <c r="C195" i="22"/>
  <c r="C193" i="22" s="1"/>
  <c r="C191" i="22" s="1"/>
  <c r="C189" i="22" s="1"/>
  <c r="C187" i="22" s="1"/>
  <c r="C1001" i="22"/>
  <c r="C999" i="22" s="1"/>
  <c r="C1002" i="22"/>
  <c r="C1000" i="22" s="1"/>
  <c r="C183" i="22"/>
  <c r="C181" i="22" s="1"/>
  <c r="C184" i="22"/>
  <c r="C182" i="22" s="1"/>
  <c r="C1241" i="22"/>
  <c r="C1242" i="22"/>
  <c r="C1247" i="22"/>
  <c r="C1248" i="22"/>
  <c r="C1455" i="22"/>
  <c r="C1456" i="22"/>
  <c r="C1445" i="22"/>
  <c r="C1446" i="22"/>
  <c r="C365" i="22"/>
  <c r="C363" i="22" s="1"/>
  <c r="C366" i="22"/>
  <c r="C364" i="22" s="1"/>
  <c r="C175" i="22"/>
  <c r="C176" i="22"/>
  <c r="C361" i="22" l="1"/>
  <c r="C359" i="22" s="1"/>
  <c r="C357" i="22" s="1"/>
  <c r="C299" i="22"/>
  <c r="C362" i="22"/>
  <c r="C360" i="22" s="1"/>
  <c r="C358" i="22" s="1"/>
  <c r="C300" i="22"/>
  <c r="C1212" i="22"/>
  <c r="C1211" i="22"/>
  <c r="C1443" i="22"/>
  <c r="C1441" i="22" s="1"/>
  <c r="C1444" i="22"/>
  <c r="C1442" i="22" s="1"/>
  <c r="C829" i="22" l="1"/>
  <c r="C827" i="22" s="1"/>
  <c r="C825" i="22" s="1"/>
  <c r="C828" i="22"/>
  <c r="C826" i="22" s="1"/>
  <c r="C824" i="22" s="1"/>
  <c r="C1177" i="22"/>
  <c r="C1175" i="22" s="1"/>
  <c r="C1173" i="22" s="1"/>
  <c r="C1171" i="22" s="1"/>
  <c r="C1176" i="22"/>
  <c r="C1174" i="22" s="1"/>
  <c r="C1172" i="22" s="1"/>
  <c r="C1170" i="22" s="1"/>
  <c r="C1397" i="22"/>
  <c r="C1395" i="22" s="1"/>
  <c r="C1398" i="22"/>
  <c r="C1396" i="22" s="1"/>
  <c r="C665" i="22"/>
  <c r="C666" i="22"/>
  <c r="C783" i="22"/>
  <c r="C784" i="22"/>
  <c r="C924" i="22"/>
  <c r="C925" i="22"/>
  <c r="C1430" i="22"/>
  <c r="C1428" i="22" s="1"/>
  <c r="C1431" i="22"/>
  <c r="C1429" i="22" s="1"/>
  <c r="C862" i="22"/>
  <c r="C863" i="22"/>
  <c r="C954" i="22"/>
  <c r="C955" i="22"/>
  <c r="C352" i="22"/>
  <c r="C353" i="22"/>
  <c r="C165" i="22"/>
  <c r="C163" i="22" s="1"/>
  <c r="C161" i="22" s="1"/>
  <c r="C159" i="22" s="1"/>
  <c r="C157" i="22" s="1"/>
  <c r="C155" i="22" s="1"/>
  <c r="C164" i="22"/>
  <c r="C162" i="22" s="1"/>
  <c r="C160" i="22" s="1"/>
  <c r="C158" i="22" s="1"/>
  <c r="C156" i="22" s="1"/>
  <c r="C154" i="22" s="1"/>
  <c r="C1414" i="22"/>
  <c r="C1415" i="22"/>
  <c r="C940" i="22"/>
  <c r="C941" i="22"/>
  <c r="C844" i="22"/>
  <c r="C845" i="22"/>
  <c r="C939" i="22" l="1"/>
  <c r="C938" i="22"/>
  <c r="C1309" i="22"/>
  <c r="C1310" i="22"/>
  <c r="C838" i="22"/>
  <c r="C839" i="22"/>
  <c r="C837" i="22" s="1"/>
  <c r="C1412" i="22"/>
  <c r="C1413" i="22"/>
  <c r="C1149" i="22"/>
  <c r="C1150" i="22"/>
  <c r="C1141" i="22"/>
  <c r="C1142" i="22"/>
  <c r="C653" i="22"/>
  <c r="C654" i="22"/>
  <c r="C836" i="22" l="1"/>
  <c r="C834" i="22" s="1"/>
  <c r="C835" i="22"/>
  <c r="C803" i="22"/>
  <c r="C804" i="22"/>
  <c r="C689" i="22"/>
  <c r="C690" i="22"/>
  <c r="C150" i="22"/>
  <c r="C149" i="22"/>
  <c r="C1378" i="22"/>
  <c r="C1377" i="22"/>
  <c r="C677" i="22"/>
  <c r="C678" i="22"/>
  <c r="C1374" i="22"/>
  <c r="C1373" i="22"/>
  <c r="C340" i="22"/>
  <c r="C338" i="22" s="1"/>
  <c r="C339" i="22"/>
  <c r="C337" i="22" s="1"/>
  <c r="C797" i="22" l="1"/>
  <c r="C798" i="22"/>
  <c r="C1107" i="22"/>
  <c r="C1108" i="22"/>
  <c r="C647" i="22"/>
  <c r="C645" i="22" s="1"/>
  <c r="C492" i="22" s="1"/>
  <c r="C427" i="22" s="1"/>
  <c r="C46" i="22" s="1"/>
  <c r="C648" i="22"/>
  <c r="C646" i="22" s="1"/>
  <c r="C493" i="22" s="1"/>
  <c r="C428" i="22" s="1"/>
  <c r="C47" i="22" s="1"/>
  <c r="C628" i="22"/>
  <c r="C629" i="22"/>
  <c r="C1333" i="22"/>
  <c r="C1331" i="22" s="1"/>
  <c r="C1334" i="22"/>
  <c r="C1332" i="22" s="1"/>
  <c r="C1089" i="22"/>
  <c r="C1087" i="22" s="1"/>
  <c r="C1088" i="22"/>
  <c r="C1086" i="22" s="1"/>
  <c r="C616" i="22"/>
  <c r="C617" i="22"/>
  <c r="C637" i="22"/>
  <c r="C635" i="22" s="1"/>
  <c r="C636" i="22"/>
  <c r="C634" i="22" s="1"/>
  <c r="C601" i="22"/>
  <c r="C599" i="22" s="1"/>
  <c r="C602" i="22"/>
  <c r="C600" i="22" s="1"/>
  <c r="C595" i="22"/>
  <c r="C593" i="22" s="1"/>
  <c r="C596" i="22"/>
  <c r="C594" i="22" s="1"/>
  <c r="C578" i="22"/>
  <c r="C579" i="22"/>
  <c r="C462" i="22"/>
  <c r="C463" i="22"/>
  <c r="C460" i="22" l="1"/>
  <c r="C458" i="22" s="1"/>
  <c r="C456" i="22" s="1"/>
  <c r="C451" i="22"/>
  <c r="C461" i="22"/>
  <c r="C459" i="22" s="1"/>
  <c r="C457" i="22" s="1"/>
  <c r="C452" i="22"/>
  <c r="C1085" i="22"/>
  <c r="C1083" i="22" s="1"/>
  <c r="C1081" i="22" s="1"/>
  <c r="C1035" i="22"/>
  <c r="C1084" i="22"/>
  <c r="C1082" i="22" s="1"/>
  <c r="C1080" i="22" s="1"/>
  <c r="C1034" i="22"/>
  <c r="C591" i="22"/>
  <c r="C592" i="22"/>
  <c r="C557" i="22" l="1"/>
  <c r="C486" i="22" s="1"/>
  <c r="C558" i="22"/>
  <c r="C487" i="22" s="1"/>
  <c r="C120" i="22" l="1"/>
  <c r="C121" i="22"/>
  <c r="C1316" i="22"/>
  <c r="C1314" i="22" s="1"/>
  <c r="C1312" i="22" s="1"/>
  <c r="C1317" i="22"/>
  <c r="C1315" i="22" s="1"/>
  <c r="C1313" i="22" s="1"/>
  <c r="C509" i="22" l="1"/>
  <c r="C472" i="22" s="1"/>
  <c r="C405" i="22" s="1"/>
  <c r="C510" i="22"/>
  <c r="C473" i="22" s="1"/>
  <c r="C406" i="22" s="1"/>
  <c r="C314" i="22"/>
  <c r="C293" i="22" s="1"/>
  <c r="C315" i="22"/>
  <c r="C294" i="22" s="1"/>
  <c r="C217" i="22"/>
  <c r="C67" i="22" s="1"/>
  <c r="C218" i="22"/>
  <c r="C68" i="22" s="1"/>
  <c r="C110" i="22"/>
  <c r="C71" i="22" s="1"/>
  <c r="C111" i="22"/>
  <c r="C72" i="22" s="1"/>
  <c r="C130" i="22"/>
  <c r="C131" i="22"/>
  <c r="C17" i="22" l="1"/>
  <c r="C18" i="22"/>
  <c r="C128" i="22"/>
  <c r="C81" i="22"/>
  <c r="C129" i="22"/>
  <c r="C82" i="22"/>
  <c r="C98" i="22"/>
  <c r="C99" i="22"/>
  <c r="D118" i="22"/>
  <c r="C118" i="22"/>
  <c r="C116" i="22" s="1"/>
  <c r="C119" i="22"/>
  <c r="C117" i="22" s="1"/>
  <c r="C40" i="22" l="1"/>
  <c r="C39" i="22"/>
  <c r="C97" i="22"/>
  <c r="C95" i="22" s="1"/>
  <c r="C96" i="22"/>
  <c r="C94" i="22" s="1"/>
  <c r="D420" i="22" l="1"/>
  <c r="C449" i="22" l="1"/>
  <c r="C447" i="22" s="1"/>
  <c r="C445" i="22" s="1"/>
  <c r="C443" i="22" s="1"/>
  <c r="C455" i="22"/>
  <c r="C450" i="22"/>
  <c r="C448" i="22" s="1"/>
  <c r="C446" i="22" s="1"/>
  <c r="C444" i="22" s="1"/>
  <c r="C454" i="22" l="1"/>
  <c r="C1385" i="22" l="1"/>
  <c r="C1386" i="22"/>
  <c r="C83" i="22" l="1"/>
  <c r="C84" i="22"/>
  <c r="C41" i="22" l="1"/>
  <c r="C37" i="22" s="1"/>
  <c r="C79" i="22"/>
  <c r="C42" i="22"/>
  <c r="C38" i="22" s="1"/>
  <c r="C80" i="22"/>
  <c r="C145" i="22"/>
  <c r="C143" i="22" s="1"/>
  <c r="C91" i="22" s="1"/>
  <c r="C146" i="22"/>
  <c r="C144" i="22" s="1"/>
  <c r="C92" i="22" s="1"/>
  <c r="D662" i="22"/>
  <c r="C974" i="22"/>
  <c r="C485" i="22" s="1"/>
  <c r="C985" i="22" l="1"/>
  <c r="C986" i="22"/>
  <c r="D730" i="22" l="1"/>
  <c r="C1018" i="22" l="1"/>
  <c r="C1016" i="22" s="1"/>
  <c r="C1014" i="22" s="1"/>
  <c r="C1012" i="22" s="1"/>
  <c r="C1019" i="22"/>
  <c r="C1017" i="22" s="1"/>
  <c r="C1015" i="22" s="1"/>
  <c r="C1013" i="22" s="1"/>
  <c r="C209" i="22" l="1"/>
  <c r="C208" i="22"/>
  <c r="C992" i="22"/>
  <c r="C984" i="22" s="1"/>
  <c r="C982" i="22" s="1"/>
  <c r="C991" i="22"/>
  <c r="C983" i="22" s="1"/>
  <c r="C981" i="22" s="1"/>
  <c r="C1199" i="22"/>
  <c r="C1198" i="22"/>
  <c r="C820" i="22"/>
  <c r="C818" i="22" s="1"/>
  <c r="C474" i="22" s="1"/>
  <c r="C407" i="22" s="1"/>
  <c r="C821" i="22"/>
  <c r="C819" i="22" s="1"/>
  <c r="C475" i="22" s="1"/>
  <c r="C408" i="22" s="1"/>
  <c r="C1188" i="22"/>
  <c r="D1189" i="22"/>
  <c r="C1189" i="22"/>
  <c r="C816" i="22" l="1"/>
  <c r="C814" i="22" s="1"/>
  <c r="C817" i="22"/>
  <c r="C815" i="22" s="1"/>
  <c r="C206" i="22"/>
  <c r="C204" i="22" s="1"/>
  <c r="C202" i="22" s="1"/>
  <c r="C77" i="22"/>
  <c r="C207" i="22"/>
  <c r="C205" i="22" s="1"/>
  <c r="C203" i="22" s="1"/>
  <c r="C78" i="22"/>
  <c r="C787" i="22"/>
  <c r="C788" i="22"/>
  <c r="C1125" i="22"/>
  <c r="C1105" i="22" s="1"/>
  <c r="C1126" i="22"/>
  <c r="C1106" i="22" s="1"/>
  <c r="D1345" i="22" l="1"/>
  <c r="C1354" i="22"/>
  <c r="C1355" i="22"/>
  <c r="C1358" i="22"/>
  <c r="C1359" i="22"/>
  <c r="C1340" i="22"/>
  <c r="C1338" i="22" s="1"/>
  <c r="C1330" i="22" s="1"/>
  <c r="C1339" i="22"/>
  <c r="C1337" i="22" s="1"/>
  <c r="C1329" i="22" s="1"/>
  <c r="C1328" i="22" l="1"/>
  <c r="C1326" i="22" s="1"/>
  <c r="C1327" i="22"/>
  <c r="C1325" i="22" s="1"/>
  <c r="C1353" i="22"/>
  <c r="C1300" i="22" s="1"/>
  <c r="C1352" i="22"/>
  <c r="C1299" i="22" s="1"/>
  <c r="C1351" i="22" l="1"/>
  <c r="C1349" i="22" s="1"/>
  <c r="C1347" i="22" s="1"/>
  <c r="C1345" i="22" s="1"/>
  <c r="C1350" i="22"/>
  <c r="C1348" i="22" s="1"/>
  <c r="C1346" i="22" s="1"/>
  <c r="C1344" i="22" s="1"/>
  <c r="C614" i="22"/>
  <c r="C615" i="22"/>
  <c r="C576" i="22"/>
  <c r="C577" i="22"/>
  <c r="C612" i="22" l="1"/>
  <c r="C482" i="22"/>
  <c r="C613" i="22"/>
  <c r="C483" i="22"/>
  <c r="C574" i="22"/>
  <c r="C572" i="22" s="1"/>
  <c r="C570" i="22" s="1"/>
  <c r="C568" i="22" s="1"/>
  <c r="C502" i="22"/>
  <c r="C575" i="22"/>
  <c r="C573" i="22" s="1"/>
  <c r="C571" i="22" s="1"/>
  <c r="C569" i="22" s="1"/>
  <c r="C503" i="22"/>
  <c r="C589" i="22"/>
  <c r="C587" i="22" s="1"/>
  <c r="C585" i="22" s="1"/>
  <c r="C590" i="22"/>
  <c r="C588" i="22" s="1"/>
  <c r="C586" i="22" s="1"/>
  <c r="C521" i="22"/>
  <c r="C522" i="22"/>
  <c r="C1286" i="22" l="1"/>
  <c r="C1287" i="22"/>
  <c r="C513" i="22" l="1"/>
  <c r="C514" i="22"/>
  <c r="D320" i="22"/>
  <c r="C476" i="22" l="1"/>
  <c r="C477" i="22"/>
  <c r="C321" i="22"/>
  <c r="C319" i="22" s="1"/>
  <c r="C313" i="22" s="1"/>
  <c r="C320" i="22"/>
  <c r="C318" i="22" s="1"/>
  <c r="C312" i="22" s="1"/>
  <c r="C409" i="22" l="1"/>
  <c r="C410" i="22"/>
  <c r="C610" i="22"/>
  <c r="C608" i="22" s="1"/>
  <c r="C606" i="22" s="1"/>
  <c r="C611" i="22"/>
  <c r="C609" i="22" s="1"/>
  <c r="C607" i="22" s="1"/>
  <c r="C22" i="22" l="1"/>
  <c r="C21" i="22"/>
  <c r="C1032" i="22"/>
  <c r="C1051" i="22"/>
  <c r="C1049" i="22" s="1"/>
  <c r="C1047" i="22" s="1"/>
  <c r="C1045" i="22" s="1"/>
  <c r="C1052" i="22"/>
  <c r="C1050" i="22" s="1"/>
  <c r="C1048" i="22" s="1"/>
  <c r="C1046" i="22" s="1"/>
  <c r="C1030" i="22" l="1"/>
  <c r="C1028" i="22" s="1"/>
  <c r="C1033" i="22"/>
  <c r="C1031" i="22" s="1"/>
  <c r="C1029" i="22" s="1"/>
  <c r="C1256" i="22"/>
  <c r="C1254" i="22" s="1"/>
  <c r="C1257" i="22"/>
  <c r="C1255" i="22" s="1"/>
  <c r="C519" i="22"/>
  <c r="C507" i="22" s="1"/>
  <c r="C520" i="22"/>
  <c r="C508" i="22" s="1"/>
  <c r="C1209" i="22"/>
  <c r="C1207" i="22" s="1"/>
  <c r="C1205" i="22" s="1"/>
  <c r="C1210" i="22"/>
  <c r="C1208" i="22" s="1"/>
  <c r="C1206" i="22" s="1"/>
  <c r="C505" i="22" l="1"/>
  <c r="C506" i="22"/>
  <c r="C310" i="22" l="1"/>
  <c r="C311" i="22" l="1"/>
  <c r="C973" i="22" l="1"/>
  <c r="C484" i="22" s="1"/>
  <c r="C419" i="22"/>
  <c r="C420" i="22"/>
  <c r="C1467" i="22"/>
  <c r="C1465" i="22" s="1"/>
  <c r="C1468" i="22"/>
  <c r="C1466" i="22" s="1"/>
  <c r="C966" i="22" l="1"/>
  <c r="C1439" i="22"/>
  <c r="C1437" i="22" s="1"/>
  <c r="C1301" i="22"/>
  <c r="C1440" i="22"/>
  <c r="C1438" i="22" s="1"/>
  <c r="C1302" i="22"/>
  <c r="C965" i="22" l="1"/>
  <c r="C200" i="22" l="1"/>
  <c r="C201" i="22"/>
  <c r="C1382" i="22" l="1"/>
  <c r="C1372" i="22" s="1"/>
  <c r="C683" i="22"/>
  <c r="C663" i="22" s="1"/>
  <c r="C684" i="22"/>
  <c r="C664" i="22" s="1"/>
  <c r="C661" i="22" l="1"/>
  <c r="C498" i="22"/>
  <c r="C662" i="22"/>
  <c r="C499" i="22"/>
  <c r="C1370" i="22"/>
  <c r="C335" i="22"/>
  <c r="C333" i="22" s="1"/>
  <c r="C331" i="22" s="1"/>
  <c r="C329" i="22" s="1"/>
  <c r="C336" i="22"/>
  <c r="C334" i="22" s="1"/>
  <c r="C332" i="22" s="1"/>
  <c r="C330" i="22" s="1"/>
  <c r="C1285" i="22" l="1"/>
  <c r="C1283" i="22" s="1"/>
  <c r="C1281" i="22" s="1"/>
  <c r="C1278" i="22"/>
  <c r="C1277" i="22"/>
  <c r="C1284" i="22"/>
  <c r="C1282" i="22" s="1"/>
  <c r="C1280" i="22" s="1"/>
  <c r="C76" i="22" l="1"/>
  <c r="C74" i="22" s="1"/>
  <c r="C75" i="22"/>
  <c r="C73" i="22" s="1"/>
  <c r="C1276" i="22"/>
  <c r="C1274" i="22" s="1"/>
  <c r="C1272" i="22" s="1"/>
  <c r="C1275" i="22"/>
  <c r="C1273" i="22" s="1"/>
  <c r="C1271" i="22" s="1"/>
  <c r="C226" i="22" l="1"/>
  <c r="C224" i="22" s="1"/>
  <c r="C216" i="22" s="1"/>
  <c r="C214" i="22" s="1"/>
  <c r="C225" i="22"/>
  <c r="C223" i="22" s="1"/>
  <c r="C215" i="22" s="1"/>
  <c r="C213" i="22" s="1"/>
  <c r="C385" i="22"/>
  <c r="C383" i="22" s="1"/>
  <c r="C381" i="22" s="1"/>
  <c r="C379" i="22" s="1"/>
  <c r="C386" i="22"/>
  <c r="C384" i="22" s="1"/>
  <c r="C382" i="22" s="1"/>
  <c r="C380" i="22" s="1"/>
  <c r="C1252" i="22"/>
  <c r="C1253" i="22"/>
  <c r="C297" i="22" l="1"/>
  <c r="C295" i="22" s="1"/>
  <c r="C289" i="22" s="1"/>
  <c r="C27" i="22"/>
  <c r="C298" i="22"/>
  <c r="C296" i="22" s="1"/>
  <c r="C290" i="22" s="1"/>
  <c r="C28" i="22"/>
  <c r="C421" i="22"/>
  <c r="C35" i="22" s="1"/>
  <c r="C422" i="22"/>
  <c r="C36" i="22" s="1"/>
  <c r="C417" i="22" l="1"/>
  <c r="C31" i="22" s="1"/>
  <c r="C418" i="22"/>
  <c r="C32" i="22" s="1"/>
  <c r="C1477" i="22"/>
  <c r="C1478" i="22"/>
  <c r="C1476" i="22" l="1"/>
  <c r="C1475" i="22"/>
  <c r="C980" i="22"/>
  <c r="C979" i="22"/>
  <c r="C963" i="22"/>
  <c r="C964" i="22"/>
  <c r="C173" i="22"/>
  <c r="C69" i="22" s="1"/>
  <c r="C65" i="22" s="1"/>
  <c r="C174" i="22"/>
  <c r="C172" i="22" l="1"/>
  <c r="C170" i="22" s="1"/>
  <c r="C70" i="22"/>
  <c r="C66" i="22" s="1"/>
  <c r="C171" i="22"/>
  <c r="C169" i="22" s="1"/>
  <c r="C1474" i="22"/>
  <c r="C1472" i="22" s="1"/>
  <c r="C1436" i="22" s="1"/>
  <c r="C1473" i="22"/>
  <c r="C1471" i="22" s="1"/>
  <c r="C1435" i="22" s="1"/>
  <c r="C961" i="22"/>
  <c r="C962" i="22"/>
  <c r="C435" i="22"/>
  <c r="C56" i="22" s="1"/>
  <c r="C436" i="22"/>
  <c r="C57" i="22" s="1"/>
  <c r="C1410" i="22"/>
  <c r="C1408" i="22" s="1"/>
  <c r="C1186" i="22"/>
  <c r="C1042" i="22" s="1"/>
  <c r="C1187" i="22"/>
  <c r="C1043" i="22" s="1"/>
  <c r="C1411" i="22" l="1"/>
  <c r="C1409" i="22" s="1"/>
  <c r="C1308" i="22"/>
  <c r="C350" i="22" l="1"/>
  <c r="C307" i="22" s="1"/>
  <c r="C351" i="22"/>
  <c r="C308" i="22" s="1"/>
  <c r="C1184" i="22"/>
  <c r="C1182" i="22" s="1"/>
  <c r="C1168" i="22" s="1"/>
  <c r="C1185" i="22"/>
  <c r="C1183" i="22" s="1"/>
  <c r="C1169" i="22" s="1"/>
  <c r="C1381" i="22"/>
  <c r="C1371" i="22" s="1"/>
  <c r="C1307" i="22" l="1"/>
  <c r="C349" i="22"/>
  <c r="C347" i="22" s="1"/>
  <c r="C345" i="22" s="1"/>
  <c r="C306" i="22"/>
  <c r="C304" i="22" s="1"/>
  <c r="C302" i="22" s="1"/>
  <c r="C288" i="22" s="1"/>
  <c r="C348" i="22"/>
  <c r="C346" i="22" s="1"/>
  <c r="C344" i="22" s="1"/>
  <c r="C305" i="22"/>
  <c r="C303" i="22" s="1"/>
  <c r="C301" i="22" s="1"/>
  <c r="C287" i="22" s="1"/>
  <c r="C1369" i="22" l="1"/>
  <c r="C1367" i="22" s="1"/>
  <c r="C1365" i="22" s="1"/>
  <c r="C1363" i="22" s="1"/>
  <c r="C142" i="22"/>
  <c r="C140" i="22" s="1"/>
  <c r="C138" i="22" s="1"/>
  <c r="C659" i="22"/>
  <c r="C643" i="22" s="1"/>
  <c r="C660" i="22"/>
  <c r="C644" i="22" s="1"/>
  <c r="C141" i="22"/>
  <c r="C139" i="22" s="1"/>
  <c r="C1104" i="22"/>
  <c r="C1102" i="22" s="1"/>
  <c r="C1100" i="22" s="1"/>
  <c r="C1098" i="22" s="1"/>
  <c r="C1103" i="22"/>
  <c r="C1101" i="22" s="1"/>
  <c r="C1099" i="22" s="1"/>
  <c r="C1097" i="22" s="1"/>
  <c r="C1368" i="22"/>
  <c r="C1366" i="22" s="1"/>
  <c r="C1364" i="22" s="1"/>
  <c r="C137" i="22" l="1"/>
  <c r="C135" i="22" s="1"/>
  <c r="C642" i="22"/>
  <c r="C641" i="22"/>
  <c r="C496" i="22"/>
  <c r="C494" i="22" s="1"/>
  <c r="C488" i="22" s="1"/>
  <c r="C53" i="22"/>
  <c r="C90" i="22"/>
  <c r="C88" i="22" s="1"/>
  <c r="C86" i="22" s="1"/>
  <c r="C64" i="22" s="1"/>
  <c r="C52" i="22"/>
  <c r="C89" i="22"/>
  <c r="C87" i="22" s="1"/>
  <c r="C1040" i="22"/>
  <c r="C1038" i="22" s="1"/>
  <c r="C1036" i="22" s="1"/>
  <c r="C1026" i="22" s="1"/>
  <c r="C437" i="22"/>
  <c r="C1306" i="22"/>
  <c r="C1304" i="22" s="1"/>
  <c r="C440" i="22"/>
  <c r="C61" i="22" s="1"/>
  <c r="C1041" i="22"/>
  <c r="C1039" i="22" s="1"/>
  <c r="C1037" i="22" s="1"/>
  <c r="C1027" i="22" s="1"/>
  <c r="C438" i="22"/>
  <c r="C85" i="22" l="1"/>
  <c r="C63" i="22" s="1"/>
  <c r="C439" i="22"/>
  <c r="C60" i="22" s="1"/>
  <c r="C1305" i="22"/>
  <c r="C1303" i="22" s="1"/>
  <c r="C433" i="22"/>
  <c r="C54" i="22" s="1"/>
  <c r="C497" i="22"/>
  <c r="C495" i="22" s="1"/>
  <c r="C489" i="22" s="1"/>
  <c r="C434" i="22"/>
  <c r="C55" i="22" s="1"/>
  <c r="C58" i="22"/>
  <c r="C59" i="22"/>
  <c r="C1298" i="22"/>
  <c r="C1296" i="22" s="1"/>
  <c r="C1294" i="22" s="1"/>
  <c r="C1297" i="22"/>
  <c r="C1295" i="22" s="1"/>
  <c r="C1293" i="22" l="1"/>
  <c r="C33" i="22"/>
  <c r="C51" i="22"/>
  <c r="C49" i="22" s="1"/>
  <c r="C44" i="22" s="1"/>
  <c r="C34" i="22"/>
  <c r="C50" i="22"/>
  <c r="C48" i="22" s="1"/>
  <c r="C43" i="22" s="1"/>
  <c r="C431" i="22"/>
  <c r="C429" i="22" s="1"/>
  <c r="C423" i="22" s="1"/>
  <c r="C432" i="22"/>
  <c r="C430" i="22" s="1"/>
  <c r="C424" i="22" s="1"/>
  <c r="C481" i="22"/>
  <c r="C479" i="22" s="1"/>
  <c r="C471" i="22" s="1"/>
  <c r="C416" i="22"/>
  <c r="C480" i="22"/>
  <c r="C478" i="22" s="1"/>
  <c r="C470" i="22" s="1"/>
  <c r="C415" i="22"/>
  <c r="C29" i="22" s="1"/>
  <c r="C469" i="22" l="1"/>
  <c r="C468" i="22"/>
  <c r="C25" i="22"/>
  <c r="C23" i="22" s="1"/>
  <c r="C414" i="22"/>
  <c r="C412" i="22" s="1"/>
  <c r="C404" i="22" s="1"/>
  <c r="C30" i="22"/>
  <c r="C26" i="22" s="1"/>
  <c r="C24" i="22" s="1"/>
  <c r="C413" i="22"/>
  <c r="C411" i="22" s="1"/>
  <c r="C403" i="22" s="1"/>
  <c r="C20" i="22" l="1"/>
  <c r="C16" i="22" s="1"/>
  <c r="C14" i="22" s="1"/>
  <c r="C19" i="22"/>
  <c r="C15" i="22" s="1"/>
  <c r="C13" i="22" s="1"/>
  <c r="C402" i="22"/>
  <c r="C401" i="22"/>
  <c r="I1272" i="22"/>
  <c r="H1272" i="22"/>
  <c r="G1272" i="22"/>
  <c r="F1272" i="22"/>
  <c r="C136"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sabinab</author>
  </authors>
  <commentList>
    <comment ref="A1235" authorId="0" shapeId="0" xr:uid="{00000000-0006-0000-0800-000001000000}">
      <text>
        <r>
          <rPr>
            <b/>
            <sz val="9"/>
            <color indexed="81"/>
            <rFont val="Tahoma"/>
            <family val="2"/>
            <charset val="238"/>
          </rPr>
          <t>sabinab:</t>
        </r>
        <r>
          <rPr>
            <sz val="9"/>
            <color indexed="81"/>
            <rFont val="Tahoma"/>
            <family val="2"/>
            <charset val="238"/>
          </rPr>
          <t xml:space="preserve">
</t>
        </r>
      </text>
    </comment>
  </commentList>
</comments>
</file>

<file path=xl/sharedStrings.xml><?xml version="1.0" encoding="utf-8"?>
<sst xmlns="http://schemas.openxmlformats.org/spreadsheetml/2006/main" count="4543" uniqueCount="524">
  <si>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</si>
  <si>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</si>
  <si>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</si>
  <si>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</si>
  <si>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</si>
  <si>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</si>
  <si>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</si>
  <si>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</si>
  <si>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</si>
  <si>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</si>
  <si>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</si>
  <si>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 mii lei -</t>
  </si>
  <si>
    <t xml:space="preserve"> Total surse de finanţare</t>
  </si>
  <si>
    <t>71.01.Active fixe</t>
  </si>
  <si>
    <t>TOTAL GENERAL</t>
  </si>
  <si>
    <t>din care</t>
  </si>
  <si>
    <t>71.01.02.Masini, echipamente si mijloace de transport</t>
  </si>
  <si>
    <t>10 Venituri proprii</t>
  </si>
  <si>
    <t>CAPITOLUL 51.02 AUTORITATI EXECUTIVE SI LEGISLATIVE</t>
  </si>
  <si>
    <t xml:space="preserve"> 02 Buget local</t>
  </si>
  <si>
    <t xml:space="preserve">     din care:</t>
  </si>
  <si>
    <t>02 Buget local</t>
  </si>
  <si>
    <t xml:space="preserve"> 1. Total surse de finanţare</t>
  </si>
  <si>
    <t>71.01 Active fixe</t>
  </si>
  <si>
    <t>71.01.30.Alte active fixe</t>
  </si>
  <si>
    <t>A. Obiective (proiecte) de investiţii în continuare</t>
  </si>
  <si>
    <t>71.01. Active fixe</t>
  </si>
  <si>
    <t>71.01.01.Constructii</t>
  </si>
  <si>
    <t xml:space="preserve">02 Buget local </t>
  </si>
  <si>
    <t>71.01.01. Constructii</t>
  </si>
  <si>
    <t>e. alte cheltuieli asimilate investitiilor</t>
  </si>
  <si>
    <t>71.03 Reparatii capitale aferente activelor fixe</t>
  </si>
  <si>
    <t>Total surse de finanţare</t>
  </si>
  <si>
    <t>CAPITOLUL 68 ASISTENTA SOCIALA</t>
  </si>
  <si>
    <t>b. dotari independente</t>
  </si>
  <si>
    <t>CAPITOLUL 61.02 ORDINE PUBLICA SI SIGURANTA NATIONALA</t>
  </si>
  <si>
    <t>CAPITOLUL 67.10 CULTURA,RECREERE SI RELIGIE</t>
  </si>
  <si>
    <t>56 Proiecte cu finantare din fonduri externe nerambursabile postaderare</t>
  </si>
  <si>
    <t xml:space="preserve">CAPITOLUL68 ASISTENTA SOCIALA </t>
  </si>
  <si>
    <t>c. cheltuieli aferente studiilor de fezabilitate si alte studii</t>
  </si>
  <si>
    <t>CAPITOLUL 66.10 SANATATE</t>
  </si>
  <si>
    <t>58 Proiecte cu finantare din fonduri externe nerambursabile postaderare</t>
  </si>
  <si>
    <t xml:space="preserve">B. Obiective (proiecte) de investiţii noi </t>
  </si>
  <si>
    <t xml:space="preserve">10 Venituri proprii </t>
  </si>
  <si>
    <t>CAPITOLUL 84 .02 TRANSPORTURI</t>
  </si>
  <si>
    <t>71.01.30 Alte active fixe</t>
  </si>
  <si>
    <t>CAPITOLUL 84.02 TRANSPORTURI</t>
  </si>
  <si>
    <t>Consolidare si reabilitare Spital Judetean de Urgenta Pitesti</t>
  </si>
  <si>
    <t xml:space="preserve">      din care</t>
  </si>
  <si>
    <t xml:space="preserve">    din care:</t>
  </si>
  <si>
    <t xml:space="preserve">58.  Proiecte cu finantare din fonduri externe nerambursabile postaderare </t>
  </si>
  <si>
    <t xml:space="preserve">71.03.Reparatii capitale aferente activelor fixe </t>
  </si>
  <si>
    <t>d. cheltuieli privind consolidarile</t>
  </si>
  <si>
    <t>Lucrari de construire in vederea conformarii imobilului la cerinta esentiala de calitate "Securitate la incendiu"</t>
  </si>
  <si>
    <t>71.01.01 Constructii</t>
  </si>
  <si>
    <t>Directia Generala de Asistenta Sociala si Protectia Copilului Arges</t>
  </si>
  <si>
    <t>1.Restaurarea Galeriei de Arta Rudolf Schweitzer-Cumpana--Consolidarea, protejarea si valorificarea patrimoniului cultural</t>
  </si>
  <si>
    <t>2.Restaurarea Muzeului Judetean Arges-Consolidarea, protejarea si valorificarea patrimoniului cultural</t>
  </si>
  <si>
    <t>3.Conservarea si consolidarea Cetatii Poienari Arges</t>
  </si>
  <si>
    <t>Muzeul Judetean Arges</t>
  </si>
  <si>
    <t>71.01.03.Mobilier, aparatura birotica si alte active corporale</t>
  </si>
  <si>
    <t xml:space="preserve"> 10 Venituri proprii</t>
  </si>
  <si>
    <t>Proiect, avize, autorizatii si asistenta tehnica amenajare parc agrement</t>
  </si>
  <si>
    <t>Documentatii in vederea obtinerii autorizatiei de securitate la incendiu</t>
  </si>
  <si>
    <t xml:space="preserve">CONSILIUL JUDETEAN ARGES                                                                </t>
  </si>
  <si>
    <t xml:space="preserve"> PROPUNERI PENTRU PROGRAMUL DE INVESTIŢII PUBLICE 
PE GRUPE DE INVESTITII SI SURSE DE FINANTARE
</t>
  </si>
  <si>
    <t>CAPITOLUL 60.02 APARARE</t>
  </si>
  <si>
    <t>Servicii proiectare si executie lucrari reparatii capitale sectia ATI</t>
  </si>
  <si>
    <t>Servicii proiectare si executie lucrari reparatii capitale Chirurgie etaj I</t>
  </si>
  <si>
    <t>Teatrul "Al. Davila" Pitesti</t>
  </si>
  <si>
    <t>Consolidarea si modernizarea imobilului situat in str.Domnita Balasa, nr.19, apartinand Teatrului Davila Pitesti, denumita Sala Aschiuta, judetul Arges</t>
  </si>
  <si>
    <t>Cheltuieli pentru proiectare si asistenta tehnica pentru obiectivul de investitii: Consolidarea si modernizarea imobilului situat in str.Domnita Balasa, nr.19, apartinand Teatrului Davila Pitesti, denumita Sala Aschiuta, judetul Arges</t>
  </si>
  <si>
    <t>1. Directia Generala de Asistenta Sociala si Protectia Copilului Arges</t>
  </si>
  <si>
    <t>07 Credite interne</t>
  </si>
  <si>
    <t>Serviciul Public Judetean Salvamont Arges</t>
  </si>
  <si>
    <t>CAPITOLUL 70.02 LOCUINTE, SEVICII SI DEZV PUBLICA</t>
  </si>
  <si>
    <t>2. Spitalul de Boli Cronice Calinesti</t>
  </si>
  <si>
    <t>1. Unitatea de Asistenta Medico-Sociala Suici</t>
  </si>
  <si>
    <t>DIRECTOR EXECUTIV</t>
  </si>
  <si>
    <t>ALIN STOICEA</t>
  </si>
  <si>
    <t>INTOCMIT</t>
  </si>
  <si>
    <t>IULIA TOITAN</t>
  </si>
  <si>
    <t>2. Teatrul "Al. Davila" Pitesti</t>
  </si>
  <si>
    <t>1. Spitalul de Psihiatrie "Sf.Maria" Vedea</t>
  </si>
  <si>
    <t>Documentatie de avizare a lucrarilor de interventie ( D.A.L.I.) pentru proiectul "Reabilitarea si eficientizarea energetica a Muzeului Judetean Arges"</t>
  </si>
  <si>
    <t>1. Muzeul Judetean Arges</t>
  </si>
  <si>
    <t>Cada hidroterapie</t>
  </si>
  <si>
    <t xml:space="preserve"> Amenajare parc agrement</t>
  </si>
  <si>
    <t xml:space="preserve">Centru de zi pentru persoane adulte cu dizabilitati Dragolesti </t>
  </si>
  <si>
    <t>60 Proiecte cu finantare din sumele reprezentand asistenta financiara nerambursabila aferenta PNRR</t>
  </si>
  <si>
    <t>Locuinte de serviciu, localitatea Stefanesti, sat Stefanestii Noi, str. Calea Bucuresti, nr.339B, jud. Arges</t>
  </si>
  <si>
    <t>Centru de zi  pentru persoane adulte cu dizabilitati Dragolesti</t>
  </si>
  <si>
    <t>2. Laborator de Radioterapie Spitalul Judetean de Urgenta Pitesti</t>
  </si>
  <si>
    <t>1. "Statie de Epurare ape uzate si retea de canalizare menajera" aferenta unitatilor medicale: Spitalul de Boli Cronice Calinesti, Unitatea de Asistenta Medico-Sociala Calinesti, Centrul de Recuperare si Reabilitare Neuropsihiatrica Calinesti si Centrul de Permanenta Calinesti din comuna Calinesti, judetul Arges</t>
  </si>
  <si>
    <t>2. Renovarea energetică moderată pentru sediul Regiei Autonome Județene de Drumuri Argeș, Municipiul Pitești, str. George Coșbuc nr.40, județul Argeș</t>
  </si>
  <si>
    <t>1. Dotarea cu mobilier, materiale didactice si echipamente digitale a unitatilor de invatamant special din subordinea Consiliului Judetean Arges si a Centrului Judetean de Resurse si Asistenta Educationala Arges</t>
  </si>
  <si>
    <t>2. Achizitionarea de microbuze electrice pentru transportul elevilor din judetul Arges</t>
  </si>
  <si>
    <t>Consolidare si reabilitare corp C3, apartinand Centrului de Diagnostic si Tratament, Bdl. I.C.Bratianu, nr.62, Municipiul Pitesti, Judetul Arges</t>
  </si>
  <si>
    <t>1.Servicii de elaborare a hartilor de risc natural pentru cutremure si alunecari de teren</t>
  </si>
  <si>
    <t xml:space="preserve">CAPITOLUL 54.02 ALTE SERVICII PUBLICE GENERALE </t>
  </si>
  <si>
    <t>Directia Judeteana pentru Evidenta Persoanelor Arges</t>
  </si>
  <si>
    <t>Centrul Militar Judetean Arges</t>
  </si>
  <si>
    <t>Reabilitare Bază de Salvare Montană cota 2000 Transfăgărășan, județul Argeș</t>
  </si>
  <si>
    <t>1. Inspectoratul pentru Situatii de Urgenta</t>
  </si>
  <si>
    <t>2. Serviciul Public Judetean Salvamont Arges</t>
  </si>
  <si>
    <t>CAPITOLUL 65.02 INVATAMANT</t>
  </si>
  <si>
    <t>Concentrator oxigen</t>
  </si>
  <si>
    <t>Sistem de radiologie interventionala mobil tip Brat C</t>
  </si>
  <si>
    <t xml:space="preserve"> Biblioteca Judeteana "Dinicu Golescu" Pitesti</t>
  </si>
  <si>
    <t>Centrul Europe Direct Arges</t>
  </si>
  <si>
    <t>Drujba</t>
  </si>
  <si>
    <t>Sistem iluminat scenă Sala Așchiuță</t>
  </si>
  <si>
    <t>Sistem sonorizare scenă Sala Așchiuță</t>
  </si>
  <si>
    <t>Sistem mecanică scenă Sala Așchiuță</t>
  </si>
  <si>
    <t>Sistem intercom Sala Așchiuță</t>
  </si>
  <si>
    <t>Sistem iluminat scenă Grădina de Vară</t>
  </si>
  <si>
    <t>Sistem sonorizare scenă Grădina de Vară</t>
  </si>
  <si>
    <t>Sistem schelă lumini scenă Grădina de Vară</t>
  </si>
  <si>
    <t>Cărucior pupitre pro</t>
  </si>
  <si>
    <t>Consolidare și reabilitare Clădire Teatru” Al. Davila” Pitesti</t>
  </si>
  <si>
    <t>8. Spitalul Orasenesc "Regele Carol I" Costesti</t>
  </si>
  <si>
    <t>3. Centrul Judetean de Cultura si Arte Arges</t>
  </si>
  <si>
    <t>4. Muzeul Viticulturii si Pomiculturii Golesti</t>
  </si>
  <si>
    <t>Amenajare Parc si Alei UAMS Suici</t>
  </si>
  <si>
    <t>2. Unitatea de Asistenta Medico-Sociala Dedulesti</t>
  </si>
  <si>
    <t>Unitatea de Asistenta Medico-Sociala Dedulesti</t>
  </si>
  <si>
    <t>Reabilitare, supraetajare si extindere corp A</t>
  </si>
  <si>
    <t>1. Relocare utilitati (conducte gaze) "Pod pe DJ 738 Jugur-Drăghici-Mihăeşti peste râul Târgului, km 21+900, în comuna Mihăeşti"</t>
  </si>
  <si>
    <t>Complexul de Servicii pentru Persoane Adulte cu Dizabilitati Pitesti</t>
  </si>
  <si>
    <t>4. Modernizare DJ 702 F, Limita judet Dambovita - Slobozia, km 14+000-17+355, L = 3,355 km, judetul Arges</t>
  </si>
  <si>
    <t>4. Spitalul Judetean de Urgenta Pitesti</t>
  </si>
  <si>
    <t>Uscator 35-40 kg</t>
  </si>
  <si>
    <t>Bazin chimic laborator</t>
  </si>
  <si>
    <t>1. Teatrul "Al. Davila" Pitesti</t>
  </si>
  <si>
    <t xml:space="preserve">Construire corp de cladire nou la Spitalul Judetean de Urgenta Pitesti </t>
  </si>
  <si>
    <t>Elaborare documentații in vederea obtinerii documentatiei la incendiu medicina interna</t>
  </si>
  <si>
    <t xml:space="preserve">a. Achizitii de imobile </t>
  </si>
  <si>
    <t>4.Extindere, modernizare si dotare spatii urgenta Spitalul de Pediatrie Pitesti</t>
  </si>
  <si>
    <t>5.Extindere si dotare spatii Urgenta si amenajari incinta Spitalul Judetean de Urgenta Pitesti</t>
  </si>
  <si>
    <t>1.Restaurarea Muzeului Judetean Arges-Consolidarea, protejarea si valorificarea patrimoniului cultural</t>
  </si>
  <si>
    <t>1. Renovarea energetică moderată pentru sediul Regiei Autonome Județene de Drumuri Argeș, Municipiul Pitești, str. George Coșbuc nr.40, județul Argeș</t>
  </si>
  <si>
    <t xml:space="preserve">56 Proiecte cu finantare din fonduri externe nerambursabile postaderare </t>
  </si>
  <si>
    <t xml:space="preserve">Modernizare DJ 679: Păduroiu (DN67B) - Lipia – Popești - Lunca Corbului – Pădureți – Ciești - Fâlfani - Cotmeana - Malu - Bârla -  Lim. Jud. Olt, km 0+000-48.222; L=47,670km </t>
  </si>
  <si>
    <t>Modernizare DJ 659: Pitești - Bradu - Suseni - Gliganu de Sus - Bârlogu - Negrași - Mozăceni - Lim. Jud. Dâmboviţa, km 0+000 - 58+320, L = 58,320 km</t>
  </si>
  <si>
    <t>Elaborarea Planului de Amenajare a Teritoriului Judetean (P.A.T.J.) Arges</t>
  </si>
  <si>
    <t>Dotarea cu echipamente a laboratorului de anatomie patologica din cadrul Spitalului Judetean de Urgenta Pitesti</t>
  </si>
  <si>
    <t>3. Executie prag de fund si lucrari de stabilizare a malurilor aferente podului amplasat pe DJ 703B, km 85+328, in comuna Cateasca, judetul Arges"</t>
  </si>
  <si>
    <t>Sistem de alimentare cu apa "Mancioiu" - captare, inmagazinare si transport apa catre UAT Cuca si UAT Moraresti</t>
  </si>
  <si>
    <t>3. Laborator de Radioterapie Spitalul Judetean de Urgenta Pitesti</t>
  </si>
  <si>
    <t>1. Lucrari de executie a legaturilor intre corpul nou construit (S+P+4E) si cladirea existenta a Spitalului Judetean de Urgenta Pitesti</t>
  </si>
  <si>
    <t>Imprimanta laser color</t>
  </si>
  <si>
    <t>Sistem desktop  PC fara monitor</t>
  </si>
  <si>
    <t>Licenta Microsoft Windows 11 PRO OEM</t>
  </si>
  <si>
    <t>Sistem desktop  PC + monitor</t>
  </si>
  <si>
    <t>Licenta "Solutie Hub intern - portal digital integrat"</t>
  </si>
  <si>
    <t>Licenta Microsoft 365 Business Standard</t>
  </si>
  <si>
    <t xml:space="preserve">Licenta ArcGis Desktop Standard </t>
  </si>
  <si>
    <t>Sistem sonorizare</t>
  </si>
  <si>
    <t>Pachet foto</t>
  </si>
  <si>
    <t>Achiziție microbuze destinate transportului elevilor din Județul Argeș prin finanțare acordată de AFM</t>
  </si>
  <si>
    <t>Sistem supraveghere video exterior situat in Pitesti, Str.Armand Calinescu, nr.44, judetul Arges</t>
  </si>
  <si>
    <t xml:space="preserve"> Achizitia terenului in suprafata de 64 mp situat in vecinatatea Centrului de Transfuzie Sanguina Arges</t>
  </si>
  <si>
    <t>Masina de carotat pentru diametre de pana la Ø180 mm si suport de gaurit pentru masina de carotat</t>
  </si>
  <si>
    <t>Ciocan rotopercutor SDS-Max Profesional 1500-1700w, 19-20 jouli</t>
  </si>
  <si>
    <t>Motocoasa 1.4 kw; 36,3 cmᵌ; greutate: 7,2 kg; + accesorii (cap cu fir, disc, ham, etc)</t>
  </si>
  <si>
    <t>Nacela electrica tip foarfeca; inaltime de lucru 5,5 m; 1,5 kv; greutate maxima admisa:120kg.</t>
  </si>
  <si>
    <t>Autoutilitara 5 – 7 locuri + bena basculabila</t>
  </si>
  <si>
    <t xml:space="preserve">Licenta Microsoft Windows  </t>
  </si>
  <si>
    <t xml:space="preserve">Licenta Microsoft Office </t>
  </si>
  <si>
    <t>Sistem alarma si geamuri antiefractie</t>
  </si>
  <si>
    <t>StructuraTeritoriala pentru Probleme Speciale Arges</t>
  </si>
  <si>
    <t>Licenta Microsoft Windows 11PRO +Office 2021</t>
  </si>
  <si>
    <t xml:space="preserve">Autospecială primă intervenție și comandă </t>
  </si>
  <si>
    <t>Repetor VHF</t>
  </si>
  <si>
    <t>Stații radio fixe VHF</t>
  </si>
  <si>
    <t>Stații radio portabile VHF</t>
  </si>
  <si>
    <t xml:space="preserve">Autospecială 4x4 pentru intervenție în domeniul Comunicațiilor și Tehnologiei Informației
</t>
  </si>
  <si>
    <t>Sistem de supraveghere video perimetral</t>
  </si>
  <si>
    <t>Expertiză tehnică pentru turn comunicații</t>
  </si>
  <si>
    <t>Racordare la canalizare și alimentare cu apă Baza Salvamont Argeș-Brusturet, comuna Dâmbovicioara, județul Argeș.</t>
  </si>
  <si>
    <t>Sistem de avertizare luminoasă și acustică</t>
  </si>
  <si>
    <t xml:space="preserve">Kit offroad Ford Raptor </t>
  </si>
  <si>
    <t>Alimentare cu energie electrica statie incarcare auto</t>
  </si>
  <si>
    <t>1. Centrul Scolar de Educatie Incluziva "Sfanta Filofteia" Stefanesti</t>
  </si>
  <si>
    <t>2. Centrul Scolar de Educatie Incluziva "Sf. Marina" Curtea de Arges</t>
  </si>
  <si>
    <t>1. Spitalul Judetean de Urgenta Pitesti</t>
  </si>
  <si>
    <t>Achizitie de Echipamente si materiale destinate reducerii riscului de infectii nosocomiale</t>
  </si>
  <si>
    <t>Achiziție de echipamente software, hardware și IT</t>
  </si>
  <si>
    <t>1. Spitalul de Pediatrie Pitesti</t>
  </si>
  <si>
    <t>Plita electrica profesionala</t>
  </si>
  <si>
    <t>Instalatie luminoasa cu litere volumetrice</t>
  </si>
  <si>
    <t>Echipament computer tomograf</t>
  </si>
  <si>
    <t>Uscator rufe profesional pe abur</t>
  </si>
  <si>
    <t>Presa pneumatica industriala de calcat rufe cu abur</t>
  </si>
  <si>
    <t xml:space="preserve">Elaborare expertiza tehnica structura </t>
  </si>
  <si>
    <t xml:space="preserve">Elaborare expertiza tehnica instalatii electrice  </t>
  </si>
  <si>
    <t xml:space="preserve">Elaborare expertiza tehnica instalatii sanitare </t>
  </si>
  <si>
    <t xml:space="preserve">Elaborare expertiza tehnica instalatii termice </t>
  </si>
  <si>
    <t xml:space="preserve">Elaborare audit energetic </t>
  </si>
  <si>
    <t>Servicii DALI lucrari modernizare sectia Chirurgie etaj 2</t>
  </si>
  <si>
    <t xml:space="preserve">Lucrari de recompartimentare a cladirii Pavilionului I </t>
  </si>
  <si>
    <t>Documentatie CU+SF+DTAC+PT+DE+CS pentru obiectivul de investitii "  ,,Extindere corp clădire spital în regim S+P+1E Terapie ocupațională pentru Ambulatoriu, Spital de Psihiatrie „Sf. Maria""</t>
  </si>
  <si>
    <t>2. Spitalul de Psihiatrie "Sf.Maria" Vedea</t>
  </si>
  <si>
    <t xml:space="preserve">Masina de spalat rufe profesionala 50 kg </t>
  </si>
  <si>
    <t>Uscator electric pentru rufe si echipamente  professional 50 kg</t>
  </si>
  <si>
    <t>2. Spitalul de Recuperare Respiratorie și Pneumologie “Sf. Andrei” Valea Iașului</t>
  </si>
  <si>
    <t xml:space="preserve">Realizarea alimentarii de rezerva din linia LEA 20KV Electroarges-oras </t>
  </si>
  <si>
    <t>3. Spitalul de Recuperare Respiratorie și Pneumologie “Sf. Andrei” Valea Iașului</t>
  </si>
  <si>
    <t>Aparat terapie combinata electroterapie si ultrasunete</t>
  </si>
  <si>
    <t>Pompa submersibila ape curate</t>
  </si>
  <si>
    <t>2. Spitalul de Recuperare Bradet</t>
  </si>
  <si>
    <t>Aparat teste sanitatie pentru maini</t>
  </si>
  <si>
    <t>Tema de proiectare, Studii de teren, documentație pentru obținerea Certificatului de urbanism, documentații pentru obținerea avizelor/acordurilor solicitate prin CU, Studiu de fezabilitate(SF) pentru obiectivul "Construire corp nou pentru secțiile de îngrijiri paliative și de recuperare neurologică, Spitalul de Boli Cronice și Geriatrie „Constantin Bălăceanu Stolnici” Ștefănești</t>
  </si>
  <si>
    <t>4. Spitalul de Boli Cronice si Geriatrie "Constantin Balaceanu Stolnici" Stefanesti</t>
  </si>
  <si>
    <t xml:space="preserve">Bazin (rezervor) apa potabila 25mc cu instalatie de clorinare </t>
  </si>
  <si>
    <t>1. Spitalul de Boli Cronice si Geriatrie "Constantin Balaceanu Stolnici" Stefanesti</t>
  </si>
  <si>
    <t>Masa electrica profesionala tip Bobath, 6 sectiuni cu inaltime reglabila, capacitate minim 250kg</t>
  </si>
  <si>
    <t xml:space="preserve">Bicicleta electrica pentru membre superioare si inferioare </t>
  </si>
  <si>
    <t xml:space="preserve">Aparat electroterapie cu unde scurte </t>
  </si>
  <si>
    <t xml:space="preserve">Aparat electroterapie tip TECAR cu accesorii </t>
  </si>
  <si>
    <t xml:space="preserve">Cititor de vene </t>
  </si>
  <si>
    <t>Roata marinareasca pentru reeducarea membrelor superioare</t>
  </si>
  <si>
    <t xml:space="preserve">Paturi spital rabatabile, cu gratar </t>
  </si>
  <si>
    <t xml:space="preserve">Aparat aer conditionat 24000 BTU </t>
  </si>
  <si>
    <t xml:space="preserve">Masina industriala de spalat rufe </t>
  </si>
  <si>
    <t xml:space="preserve"> Mixer profesional pentru bucatarie </t>
  </si>
  <si>
    <t>Frigider 400 litri</t>
  </si>
  <si>
    <t xml:space="preserve">Cuptor gastronomic, electric, capacitate 10 tavi, cu suport si 10 tavi incluse                                              </t>
  </si>
  <si>
    <t>Container metalic cu doua compartimente pentru depozitare (3x6m)</t>
  </si>
  <si>
    <t xml:space="preserve">Licenta pachet aplicatii birou tip Office 2024 pro plus </t>
  </si>
  <si>
    <t xml:space="preserve">Server baze de date + server backup </t>
  </si>
  <si>
    <t>Server profesional cu management pentru backup baze de date si fisiere</t>
  </si>
  <si>
    <t>Masina profesionala spalat rufe</t>
  </si>
  <si>
    <t>Program informatic Test MMSE2</t>
  </si>
  <si>
    <t>3.Spitalul de Recuperare Bradet</t>
  </si>
  <si>
    <t>Documentatie tehnica pentru obtinerea certificatului de urbanism, studii de teren, alte studii de specialitate, documentatii pentru obtinere avize/acorduri solicitate prin certificatul de urbanism, Documentatie de avizare a lucrarilor interventii si Verificare tehnica de calitate - Modernizare, Reabilitare, Dotare Spitalul de Boli Cronice Calinesti"</t>
  </si>
  <si>
    <t>5. Spitalul de Boli Cronice Calinesti</t>
  </si>
  <si>
    <t>2. Spitalul Orasenesc "Regele Carol I" Costesti</t>
  </si>
  <si>
    <t xml:space="preserve">Achiziție de Echipamente și materiale destinate reducerii riscului de infecții nosocomiale </t>
  </si>
  <si>
    <t>Consolidarea investitiilor in sisteme informatice si infrastructura digitala a Spitalului Orasenesc Regele Carol I Costesti</t>
  </si>
  <si>
    <t>Rezervor de apa 20Mc (20000L)</t>
  </si>
  <si>
    <t>Elaborare documentație tehnica (Tema de proiectare + D.A.L.I ) pentru obiectivul de investiții "Construire grupuri sanitare Parter anexate corpuri existente și modificări de compartimentare interioară, str. Industriei, nr.19, Costești, jud.Argeș</t>
  </si>
  <si>
    <t>DALI extindere CPU</t>
  </si>
  <si>
    <t xml:space="preserve">Expertiza tehnica  la rezistenta mecanica si stabilitate a cladirilor existente (pavilion central , pavilion I si pavilion II) </t>
  </si>
  <si>
    <t>Expertiza tehnica instalatie de incalzire</t>
  </si>
  <si>
    <t>Expertiza tehnica retea canalizare spital</t>
  </si>
  <si>
    <t>Audit energetic pavilion central, pavilion I si pavilion II</t>
  </si>
  <si>
    <t>Documentatie de avizare a lucrarilor de interventie (D.A.L.I.) pentru proiectul "Reabilitarea si eficientizarea energetica a Bibliotecii Judetene "Dinicu Golescu" Arges"</t>
  </si>
  <si>
    <t>Servicii de intocmire a documentatiei in vederea obtinerii autorizatiei ISU pentru cladirea publica  Biblioteca Judeteana Arges</t>
  </si>
  <si>
    <t>Server</t>
  </si>
  <si>
    <t>Climatizare Sectia beletristica situata pe partea de est</t>
  </si>
  <si>
    <t>FILM PLANETARIU CU LICENTA</t>
  </si>
  <si>
    <t>Sistem Desktop PC</t>
  </si>
  <si>
    <t>DEZUMIDIFICATOR</t>
  </si>
  <si>
    <t>LICENTA MICROSOFT WINDOWS 11</t>
  </si>
  <si>
    <t xml:space="preserve">LICENTA MICROSOFT WINDOWS 10 PROFESSIONAL </t>
  </si>
  <si>
    <t xml:space="preserve">LICENTA MICROSOFT OFFICE PROFESSIONAL PLUS </t>
  </si>
  <si>
    <t xml:space="preserve">LICENTA COREL DRAW </t>
  </si>
  <si>
    <t>HARTA TACTILA</t>
  </si>
  <si>
    <t>MICROSABLATOR</t>
  </si>
  <si>
    <t>CURATATOR CU VAPORI</t>
  </si>
  <si>
    <t>MOTOCOASA</t>
  </si>
  <si>
    <t>OBIECTIV APARAT FOTO</t>
  </si>
  <si>
    <t>LICENTA ADOBE</t>
  </si>
  <si>
    <t>SISTEM PROIECTARE, AVIZARE  SI MONTAJ CAMERE VIDEO CASA MEMORIALA DINU LIPATTI</t>
  </si>
  <si>
    <t>INSTALATIE PROPAN</t>
  </si>
  <si>
    <t>Reamenajare spatii destinate expozitiilor permanente din cadrul Muzeul Judetean Arges</t>
  </si>
  <si>
    <t>Mașină de surfilat industrială</t>
  </si>
  <si>
    <t>Totem exterior două fețe</t>
  </si>
  <si>
    <t>Laptop grafică</t>
  </si>
  <si>
    <t>Pachet Corel DRAW</t>
  </si>
  <si>
    <t>Sistem înregistrare (monitoare de teren)</t>
  </si>
  <si>
    <t>Obiectiv wide</t>
  </si>
  <si>
    <t>Kit suport fundal Croma</t>
  </si>
  <si>
    <t>Dispozitiv Filmat Wide scenă</t>
  </si>
  <si>
    <t>Laptop business/Sistem PC</t>
  </si>
  <si>
    <t>Dispozitiv stocare imagini arhivă</t>
  </si>
  <si>
    <t>UPS</t>
  </si>
  <si>
    <t>Switch 24-48 porturi rack</t>
  </si>
  <si>
    <t>Mașină de fum tip ceață</t>
  </si>
  <si>
    <t>Sistem lumini pentru deplasare</t>
  </si>
  <si>
    <t>Sistem ecran Led -100 mp</t>
  </si>
  <si>
    <t>Proiector tip profile LED ColourSource Spot-Zoom 25-50</t>
  </si>
  <si>
    <t>Proiector tip profile LED ColourSource Spot-Zoom 15-30</t>
  </si>
  <si>
    <t>Licenta Adobe Premiere -ALL-</t>
  </si>
  <si>
    <t>Rampa incarcare</t>
  </si>
  <si>
    <t>Sistem monitorizare scena in EAR</t>
  </si>
  <si>
    <t>Muzeul Viticulturii si Pomiculturii Golesti</t>
  </si>
  <si>
    <t>Reparatii capitale hidranti Parc Golesti si intocmire documentatie tehnica</t>
  </si>
  <si>
    <t>Schela pentru constructii</t>
  </si>
  <si>
    <t>Tocator lemne</t>
  </si>
  <si>
    <t>Generator electricitate</t>
  </si>
  <si>
    <t>Expertiza rezistenta structura Conacul Golestilor</t>
  </si>
  <si>
    <t>Proiect tehnic digitalizare</t>
  </si>
  <si>
    <t>4. Spitalul de Recuperare Bradet</t>
  </si>
  <si>
    <t>5. Spitalul de Boli Cronice si Geriatrie "Constantin Balaceanu Stolnici" Stefanesti</t>
  </si>
  <si>
    <t>6. Spitalul Judetean de Urgenta Pitesti</t>
  </si>
  <si>
    <t>7. Spitalul de Boli Cronice Calinesti</t>
  </si>
  <si>
    <t>Biblioteca Judeteana "Dinicu Golescu" Pitesti</t>
  </si>
  <si>
    <t>2. MUZEUL JUDETEAN ARGES</t>
  </si>
  <si>
    <t>3. Muzeul Viticulturii si Pomiculturii Golesti</t>
  </si>
  <si>
    <t>1.Complex de 4 Locuinte protejate si Centru de zi, comuna Ciofrangeni, sat Ciofrangeni</t>
  </si>
  <si>
    <t>2.Complex de servicii sociale, Municiupiul Campulung, Judetul Arges cod SMIS 130511</t>
  </si>
  <si>
    <t xml:space="preserve">Directia Generala de Asistenta Sociala si Protectia Copilului Arges </t>
  </si>
  <si>
    <t>Sistematizare verticală și iluminat exterior în incinta Complexului de Servicii Sociale Costești, județul Argeș</t>
  </si>
  <si>
    <t>Servicii de intocmire a documentatiei tehnice pentru ISU - emitere punct de vedere privind securitatea la incendiu pentru obiectivul Centru Respiro pentru Persoane Adulte cu Dizabilități</t>
  </si>
  <si>
    <t xml:space="preserve">Servicii de intocmire a documentatiei tehnice pentru ISU - emitere punct de vedere privind securitatea la incendiu pentru obiectivul Locuinte Protejate Siguranta si Ingrijire Arges </t>
  </si>
  <si>
    <t>Servicii de proiectare pentru obtinerea autorizatiei de securitate la incendiu pentru obiectivul Centrul de zi pentru Persoane Adulte cu Dizabilitati Dragolesti</t>
  </si>
  <si>
    <t>Servicii de proiectare sistem supraveghere video, antiefractie si control acces pentru obiectivul Centrul de zi pentru Persoane Adulte cu Dizabilitati Dragolesti</t>
  </si>
  <si>
    <t>Achizitie si montaj sistem supraveghere video, antiefractie si control acces pentru obiectivul Centrul de zi pentru Persoane Adulte cu Dizabilitati Dragolesti</t>
  </si>
  <si>
    <t>Expertiza tehnica pentru cerinta esentiala de calitate in constructii securitate la incendiu, CC si CI, in cadrul proiectului Complex de 4 Locuinte Protejate si Centru de Zi, Comuna Ciofrageni , Judetul Arges</t>
  </si>
  <si>
    <t>Servicii de expertiza tehnica pentru montarea unui hidrant exterior pentru cele 5 imobile din Orasul Stefanesti, strada Rachitei, nr.214-222</t>
  </si>
  <si>
    <t xml:space="preserve">Proiectare, achizitie si  montaj hidrant exterior pentru cele 5 imobile din Orasul Stefanesti, strada Rachitei, nr.214-222                                                                                                                                                                                                             </t>
  </si>
  <si>
    <t>Servicii de intocmire a documentatiei tehnice necesara obtinerii autorizatiei de securitate la incendiu pentru obiectivul "Complex de Servicii Sociale, mun.Campulung, Judet Arges</t>
  </si>
  <si>
    <t xml:space="preserve">Autorizatie ISU pentru proiectul Modernizarea si dotarea Centrului de Zi pentru Persoane Adulte cu Dizabilitati Pitesti                                                                                                                                                                                                                         </t>
  </si>
  <si>
    <t xml:space="preserve">Proiectare sistem supraveghere video si antiefractie                                                                   </t>
  </si>
  <si>
    <t xml:space="preserve">Extindere si montaj sistem supraveghere video si sistem antiefractie   </t>
  </si>
  <si>
    <t xml:space="preserve">Proiectare sistem complet de siguranta, detectie, semnalizare si alarmare a incendiilor, iluminat de siguranta  </t>
  </si>
  <si>
    <t xml:space="preserve">Achizitie si montaj sistem complet de siguranta, detectie, semnalizare si alarmare a incendiilor, iluminat de siguranta  </t>
  </si>
  <si>
    <t xml:space="preserve">Anvelopare apartament Orhideea                                                                                                                           </t>
  </si>
  <si>
    <t xml:space="preserve">Proiectare sistem supraveghere video si antiefractie                                                                                                              </t>
  </si>
  <si>
    <t xml:space="preserve">Elaborare documentație faza DALI  - CIA Bascovele (întocmire și obținere documentații pentru obținerea Certificatului de Urbanism; întocmire Studiu topografic vizat de OCPI; elaborare Expertiză tehnică pentru cerința A1 – rezistență și stabilitate; întocmire Studiu geotehnic; elaborare Audit energetic)                             </t>
  </si>
  <si>
    <t xml:space="preserve">Intocmire documentație pentru obținerea  Autorizației de Securitate la Incendiu                      </t>
  </si>
  <si>
    <t xml:space="preserve">Achiziție și montaj sistem de detecție la  incendiu  </t>
  </si>
  <si>
    <t xml:space="preserve">Achiziție și montaj instalație iluminat de siguranță      </t>
  </si>
  <si>
    <t xml:space="preserve">Lucrări de instalație electrică – paratrăsnet            </t>
  </si>
  <si>
    <t xml:space="preserve">Achiziție și montaj generator electric                    </t>
  </si>
  <si>
    <t>2. Centre adulti Asistenta sociala in caz de boli si invaliditati</t>
  </si>
  <si>
    <t>3. Directia Generala de Asistenta Sociala si Protectia Copilului Arges</t>
  </si>
  <si>
    <t>Modernizarea si dotarea Centrului de Zi pentru Persoane Adulte cu Dizabilitati Pitesti</t>
  </si>
  <si>
    <t>Uscator industrial 60 kg pentru rufe spalatorie</t>
  </si>
  <si>
    <t>Licenta Microsoft Office</t>
  </si>
  <si>
    <t>Sistem Desktop PC cu monitor</t>
  </si>
  <si>
    <t>2. Unitatea de Asistenta Medico-Sociala Calinesti</t>
  </si>
  <si>
    <t>Lucrari pentru limitarea propagarii incendiilor la vecinatati si amenajari cai de acces, de evacuare si de interventie</t>
  </si>
  <si>
    <t>Structura de corturi pliabile (Mastertent 6x3m / argintiu / inclusiv geanta de structura)</t>
  </si>
  <si>
    <t xml:space="preserve">Masina de spalat, frecat, uscat pardoseli </t>
  </si>
  <si>
    <t>3. Unitatea de Asistenta Medico-Sociala Calinesti</t>
  </si>
  <si>
    <t>3. Spitalul de Recuperare Bradet</t>
  </si>
  <si>
    <t>Proiectul regional de dezvoltare a infrastructurii de apa si apa uzata din judetul Arges, in perioada 2021-2027</t>
  </si>
  <si>
    <t>2. Modernizare DJ 731 D, comuna Darmanesti, judetul Arges, km 8+440 -  km 11+240, L=2,8 km</t>
  </si>
  <si>
    <t>3. Pod pe DJ 679D, Malu (DJ 679  km 38+940)-Coltu-Ungheni, km 8+444, L=12 m, comuna  Ungheni, jud.Arges</t>
  </si>
  <si>
    <t>4. Pod pe DJ 738 Jugur - Draghici - Mihaesti peste riul Tirgului, km 21+900, in com. Mihaesti</t>
  </si>
  <si>
    <t>5. Pod pe DJ 703 H Curtea de Arges (DN 7 C) - Valea Danului - Cepari, km 0+597, L = 152 m, in comuna Valea Danului</t>
  </si>
  <si>
    <t>6.Pod peste raul Neajlov, in satul Silistea, comuna Cateasca, judetul Arges</t>
  </si>
  <si>
    <t>7. Modernizare DJ 703G Șuici (DJ703H)-Ianculești-lim.jud. Vâlcea, km 14+000 - km 16+922, L=2,922 km, comuna Șuici</t>
  </si>
  <si>
    <t>8. Modernizare DJ 731 B, sate Sămara şi Metofu, Km 1+603 – Km 3+732, în Comuna Poiana Lacului, L=2,129 km</t>
  </si>
  <si>
    <t xml:space="preserve">9. Modernizare DJ732 C Bughea de Jos - Malu - Godeni, Km 7+165 – Km 8+913, L= 1,748 Km </t>
  </si>
  <si>
    <t xml:space="preserve">10. Modernizare DJ 679 C lzvoru - Mozăceni Km 12+489 - Km 21+688 , L = 9,199 Km </t>
  </si>
  <si>
    <t>11. Modernizare DJ 703 B Moraresti - Uda, Km 16+200 - Km 17+899, în Comuna Uda, L=1,699 km</t>
  </si>
  <si>
    <t xml:space="preserve">12. Modernizare DJ 703 H Sălătrucu-Vâlcea, Km 25+200 - Km 27+202,65 și km 28+520 - km 29+863, L = 3345,65 m </t>
  </si>
  <si>
    <t>13. Modernizare DJ 739 Bârzeşti (DN 73 D) – Negrești – Zgripcești – Beleți, km 0+582 - Km 2+408,  L=1,826 Km, în Comuna Vulturești</t>
  </si>
  <si>
    <t>14. Modernizare DJ 703 I  Merisani (DN 7 C - Km 12+450) – Musatesti – Bradulet - Bradet - Lac Vidraru (DN 7 C - Km 64+400), Km 53+580 – Km 61+055, L = 7,475 Km</t>
  </si>
  <si>
    <t>15. Modernizare DJ 679A  Barla (DJ 679) – Caldararu, Km 0+000 -  Km 12+835, L=12,835 km</t>
  </si>
  <si>
    <t>16. Modernizare DJ 704D Prislop (DN7) - Lupueni (DJ 703E), Km 0+000- Km 2+358, L= 2,358 Km  in comunele Bascov si Babana</t>
  </si>
  <si>
    <t xml:space="preserve">17. Modernizare DJ 703E Pitesti (DN 67) - Babana - Cocu, Km 1+800 - Km 19+765, L= 17,965 Km </t>
  </si>
  <si>
    <t>18. Modernizare DJ 704 G Cicanesti - Suici (DJ 703H ), Km 9+532 -  Km 13+435, L=3,903 Km</t>
  </si>
  <si>
    <t>19. Modernizare DJ 731 D , km 15+075 - 16+825, L=1,75 km, comuna Cosesti, judetul.Arges</t>
  </si>
  <si>
    <t xml:space="preserve">20. Pista pentru biciclete continua DJ 703E: Pitești (DN 67 B) – Lupueni – Popești – Lunguiești – Cocu (DJ 703B), pe sectorul Km 2+237 – 12+337, L=10,100 Km, în comunele Moșoaia si Băbana, judetul Arges; Pista  pentru biciclete continua pe DJ 678 A, pe sectorul km 42+496-49+095 și DJ 703 H, pe sectorul km 12+863 -14+550, L=8,286 km, în comunele Tigveni, Cepari și Șuici, județul Argeș si pista de biciclete continua pe DJ 703 H pe sectorul km 14+658-17+368, L=2,710 km in comuna Suici, judetul Arges </t>
  </si>
  <si>
    <t>21. Modernizare drum județean DJ 678 E Teodorești (DJ 703 –km 13+339) –Cotu – Lim. Jud. Valcea, km 1+200-km - 3+000, L = 1,8 km, comuna Cuca, jud. Argeș"</t>
  </si>
  <si>
    <t>Reabilitare, Modernizare si Extindere Pavilion P+1</t>
  </si>
  <si>
    <t>1. Modernizare DJ 739 Barzesti-Negresti- Zgripcesti- Beleti, km 9+800-12+000, L= 2,2 km, Judetul Arges</t>
  </si>
  <si>
    <t>2. Modernizare DJ 703B Moraresti (DN 7+km 148+980)-Salistea-Vedea-Lim. Jud. Olt (km 34+714-Lim. Jud. Olt(km 41+164)-Marghia-Padureti-Costesti-Serbanesti-Silistea-Cateasca-Leordeni (DN 7-km 91+230), km 77+826-83+126, L= 5,3 km, comuna Cateasca, judetul Arges.</t>
  </si>
  <si>
    <t>2. Modernizare DJ 731C Vedea (Izvoru de Jos) -Cocu, km 7+314 - 11+914, L=4,6 km, comunele Vedea si Cocu, judetul Arges</t>
  </si>
  <si>
    <t>1. Elaborare documentatii tehnice pentru obtinere Autorizatie de gospodarire a apelor "Pod pe DJ 741 Piteşti-Valea Mare-Făgetu-Mioveni, km 2+060, peste pârâul Valea Mare (Ploscaru), la Ştefăneşti"</t>
  </si>
  <si>
    <t>2. Elaborare documentatii tehnice pentru obtinere Autorizatie de gospodarire a apelor "Pod pe DJ 738 Jugur-Drăghici-Mihăeşti peste râul Târgului, km 21+900, în comuna Mihăeşti"</t>
  </si>
  <si>
    <t>3. Elaborare Studiu de Fezabilitate pentru obiectivul de investitii "Drum expres A1 - Pitesti - Mioveni "</t>
  </si>
  <si>
    <t>4. Elaborare documentatii:Tema de proiectare, Certificat de urbanism, Avize/Acorduri, Studii teren,  Documentatii suport/cheltuieli obtinere Avize, DALI + Verificare tehnica de calitate documentatii pentru obiectivul de investitii "Reabilitare pod amplasat pe DJ 703 B, la km 85+328, in comuna Cateasca, judetul Arges"</t>
  </si>
  <si>
    <t xml:space="preserve">Cilindru compactor tandem cu doua bandaje vibratoare </t>
  </si>
  <si>
    <t>6. Spitalul Orasenesc "Regele Carol I" Costesti</t>
  </si>
  <si>
    <t>7. Spitalul de Pneumoftiziologie Leordeni</t>
  </si>
  <si>
    <t>8. Spitalul Judetean de Urgenta Pitesti</t>
  </si>
  <si>
    <t>2.Studiu si asigurare de asistenta tehnica pentru realizarea Planului de mentinere a calitatii aerului in judetul Arges 2025-2029</t>
  </si>
  <si>
    <t>3. Planul Judetean de Gestionare a Deseurilor (PJGD)</t>
  </si>
  <si>
    <t>4. Raport mediu pentru PJGD</t>
  </si>
  <si>
    <t>5. Expertiza tehnica, studii si Documentatia de Avizare a Lucrarilor de Interventie pentru obiectivul de investitii " Reabilitarea, conservarea si punerea in valoare a Castrului Roman Jidava (Jidova)"</t>
  </si>
  <si>
    <t>6.Prestarea serviciilor de verificare a DALI (studii de specialitate, documentatii pentru avize si acorduri solicitate prin CU), P.T. si D.E. pentru "Reabilitarea, conservarea si punerea in valoare a Castrului Roman Jidava (Jidova)</t>
  </si>
  <si>
    <t>7. Studii ( topografic, geotehnic istoric, dendrologic), documentatii tehnice pentru obtinere avize, DALI, pentru obiectivul de investitii : " Conservarea si punerea in valoare in situ a  Schitului Buliga "</t>
  </si>
  <si>
    <t>8. Studii ( topografic, geotehnic istoric, dendrologic), documentatii tehnice pentru obtinere avize, DALI, pentru obiectivul de investitii : "Amenajarea spatiilor adiacente - curte interioara si drum acces din cadrul Muzeului Judetean Arges"</t>
  </si>
  <si>
    <t>9. Prestarea serviciilor de verificare a DALI (studii de specialitate, documentatii pentru avize si acorduri solicitate prin CU), P.T. si D.E. pentru " Conservarea si punerea in valoare in situ a  Schitului Buliga "</t>
  </si>
  <si>
    <t>10. Prestarea serviciilor de verificare a DALI (studii de specialitate, documentatii pentru avize si acorduri solicitate prin CU), P.T. si D.E. pentru "Amenajarea spatiilor adiacente - curte interioara si drum acces din cadrul Muzeului Judetean Arges</t>
  </si>
  <si>
    <t>11. Servicii de elaborare Expertiza Tehnica (inclusiv Clasa de Risc Seismic in care se incadreaza constructia),  Audit Energetic cu Certificatul de Performanta Energetica pentru obiectivul de investitii "Spitalul de Boli Cronice Calinesti, str.Dr. Ion Craciun, nr.484, comuna Calinesti, judetul Arges"</t>
  </si>
  <si>
    <t>Spitalul de Psihiatrie "Sf.Maria" Vedea</t>
  </si>
  <si>
    <t>Aparat de vopsit si zugravit 110 bar; 520 w; furtun 15m + accesorii (duze, pistol, pompa, etc)</t>
  </si>
  <si>
    <t>Schela compacta modulara din aluminiu (100 mp)</t>
  </si>
  <si>
    <t>Nivela laser cu linii + stativ (trepied) + suport nivela – proiectie 3 linii si dist. Interval lucru 30 m</t>
  </si>
  <si>
    <t>Proiect tehnic de digitalizare a tuturor traseelor montane din judetul Arges</t>
  </si>
  <si>
    <t>Licente SQL 2022 device CAL</t>
  </si>
  <si>
    <t xml:space="preserve">Licente SQL Server 2022 standard edition </t>
  </si>
  <si>
    <t>3. Spitalul Judetean de Urgenta Pitesti</t>
  </si>
  <si>
    <t>Linie de electroforeza</t>
  </si>
  <si>
    <t>Aparat pentru masurarea troponinei si NT pro BNP</t>
  </si>
  <si>
    <t>Aparat de radiologie mobil cu brat C</t>
  </si>
  <si>
    <t>Camera de incubare pentru imunohistochimie</t>
  </si>
  <si>
    <t>Cardiotocograf</t>
  </si>
  <si>
    <t>Targa cu sistem hidraulic pentru transportul pacientilor</t>
  </si>
  <si>
    <t>Perimetru computerizat</t>
  </si>
  <si>
    <t>Electrocauter ORL</t>
  </si>
  <si>
    <t>Videofibroscop laringian portabil</t>
  </si>
  <si>
    <t>Fotolii chimiotertapie</t>
  </si>
  <si>
    <t>Aparat digital pentru radiodiagnostic cu un detector</t>
  </si>
  <si>
    <t>Ambulanta transport pacienti</t>
  </si>
  <si>
    <t>Autoutilitara de transport</t>
  </si>
  <si>
    <t>Masina de spalat 35-38 kg electrica</t>
  </si>
  <si>
    <t>Calandru mare 2 m</t>
  </si>
  <si>
    <t>Lift medical pacienti+personal</t>
  </si>
  <si>
    <t xml:space="preserve">Contor de energie termica </t>
  </si>
  <si>
    <t>Pikamer ciocan demolator</t>
  </si>
  <si>
    <t>Robot de curatat cartofi profesional</t>
  </si>
  <si>
    <t>Bariera acces parcare N.Balcescu</t>
  </si>
  <si>
    <t>Bariera acces parcare SJUP</t>
  </si>
  <si>
    <t>Schela mobila 3 tronsoane</t>
  </si>
  <si>
    <t>Camera termoviziune verificat cabluri electrice</t>
  </si>
  <si>
    <t>Transpalet electric cu catarg max 2 T</t>
  </si>
  <si>
    <t>Presa compactare deseuri municipale</t>
  </si>
  <si>
    <t>Expertiza tehnica structura DALI+DTAC+PTE- pasaj subteran de legatura sediul central</t>
  </si>
  <si>
    <t>Proiect tehnic reabilitare tablouri instalatie electrica cladire principala sediu central</t>
  </si>
  <si>
    <t>Servicii elaborare DALI privind obiectivul de investitii "Reabilitare sectie ATI de la SJUP"</t>
  </si>
  <si>
    <t>2. Spitalul Judetean de Urgenta Pitesti</t>
  </si>
  <si>
    <t xml:space="preserve">Licenta Microsoft Windows </t>
  </si>
  <si>
    <t>CAPITOLUL  67.10 CULTURA,RECREERE SI RELIGIE</t>
  </si>
  <si>
    <t>2. Reabilitare, Consolidare, Modernizare corp Cladire C10 si Construire Cladire Arhiva, Str. George Cosbuc, nr.40, Municipiul Pitesti, Judetul Arges</t>
  </si>
  <si>
    <t>Lucrari de modificari interioare si exterioare, schimbare functie camera hidromasaj, uscatorie in sali de clasa si magazie</t>
  </si>
  <si>
    <t>Centrala termica</t>
  </si>
  <si>
    <t>Iluminat sala Lumina</t>
  </si>
  <si>
    <t>Ecran LED 5M*3M</t>
  </si>
  <si>
    <t>12. Servicii de elaborare: Tema de Proiectare, Documentatie tehnica pentru obtinerea certificatului de urbanism, studii de teren, alte studii de specialitate, Documentatii tehnice necesare in vederea obtinerii avizelor/acordurilor solicitate prin C.U, DALI, D.T.A.C, D.T.O.E, Proiecrului Tehnic de executie + Caiete de sarcini + Detalii de executie, proiectul AS BUILT si verificare tehnica de calitate pentru obiectivul de investitii "Consolidare si Reabilitare Corp Spital de Boli Cronice si Geriatrie "Constantin Balaceanu Stolnici", oras Stefanesti, judetul Arges"</t>
  </si>
  <si>
    <t>22. Modernizare drum județean DJ 678 B Lim. Jud. Vâlcea - Cuca (DJ 703 - km 9+765), km 26+950- km 27+862, L = 0,912 km, comuna Cuca, jud. Argeș"</t>
  </si>
  <si>
    <t>Achizitionarea si montarea unei folii de securizare si antiefractie pentru interior, 330 microni, la imobilul Galeria de Arta Rudolf Schweitzer - Cumpana</t>
  </si>
  <si>
    <t>Frigider bloc alimentar</t>
  </si>
  <si>
    <t>Pat cantar</t>
  </si>
  <si>
    <t>9. Spitalul de Pneumoftiziologie Leordeni</t>
  </si>
  <si>
    <t xml:space="preserve">Intocmirea documentatiei tehnice pentru obtinerea autorizatiei de securitate la incendiu </t>
  </si>
  <si>
    <t>5. Servicii de proiectare fazele: studii de teren, expertiza tehnica, DALI, pentru  obiectivul "Modernizare DJ 702 J lim.jud. Dambovita - Neajlovelu ( DJ 702A -km 38+630), km 2+610-5+978, L=3,368 km, comuna Ratesti, judetul Arges</t>
  </si>
  <si>
    <t>3. Modernizare DJ 703 H Curtea de Arges-Valea Danului-Cepari-Suici-Lim. Jud. Valcea, km 9+475-10+364, L= 0,889, com Valea Danului si Cepari, Jud Arges</t>
  </si>
  <si>
    <t>5. Modernizare DJ 704E  Ursoaia-Bascovele-Ceauresti,km 3+100-7+600, L= 4,5km, Judetul Arges</t>
  </si>
  <si>
    <t>ANUL 2025</t>
  </si>
  <si>
    <t>Seif certificat antiefractie</t>
  </si>
  <si>
    <t>Studiul de Fezabilitate (SF) si Proiect tehnic (PT) pentru Digitalizarea muzeului Judetean Arges</t>
  </si>
  <si>
    <t xml:space="preserve">Bransament electric spor putere la Muzeul Judetean Arges corp A </t>
  </si>
  <si>
    <r>
      <t>Avize, autorizatii si asistenta tehnica "Lucrari de construire in vederea conformarii imobilului la cerinta esentiala de calitate "</t>
    </r>
    <r>
      <rPr>
        <i/>
        <sz val="10"/>
        <rFont val="Arial"/>
        <family val="2"/>
        <charset val="238"/>
      </rPr>
      <t>Securitate la incendiu</t>
    </r>
    <r>
      <rPr>
        <sz val="10"/>
        <rFont val="Arial"/>
        <family val="2"/>
        <charset val="238"/>
      </rPr>
      <t>""</t>
    </r>
  </si>
  <si>
    <t xml:space="preserve">                                                                                       ANEXA nr. 4</t>
  </si>
  <si>
    <t>Reabilitare și reparații pasaj subteran de legătură și canivou - sediul central al Spitalului Județean de Urgență Pitești"</t>
  </si>
  <si>
    <t>Mutifunctionala</t>
  </si>
  <si>
    <t>Amenajare parcare Spital de Psihiatrie „Sf. Maria''</t>
  </si>
  <si>
    <t>Execuția instalației de alimentare de la sursa cu vacuum și aer comprimat a extinderii U.P.U. în incinta Spitalului Judeţean de Urgență Piteşti</t>
  </si>
  <si>
    <t xml:space="preserve">  INFLUENTE LA PROGRAMUL DE INVESTIŢII PUBLICE 
PE GRUPE DE INVESTITII SI SURSE DE FINANTARE
</t>
  </si>
  <si>
    <t xml:space="preserve">                                                                                       ANEXA nr. 3</t>
  </si>
  <si>
    <t>Servicii de proiectare fazele: studii de teren, expertiza tehnică, DALI, pentru obiectivul "Modernizare DJ 704 E Cotmeana - Poienarii de Argeș, km 10+500-13+600, L = 3,1 km, comuna Cotmeana, judetul Argeș"</t>
  </si>
  <si>
    <t>Servicii de proiectare fazele: studii de teren, expertiza tehnica, D.A.L.I., PT+DE+CS, DTAC pentru obiectivul "Modernizare DJ 737 Mățău - Cocenești- Boteni, km 13+796-15+181,  L=1,385 km, comuna Boteni, judetul Arges"</t>
  </si>
  <si>
    <t>Servicii de proiectare fazele: studii de teren, expertiza tehnica, D.A.L.I. pentru obiectivul "Modernizare drum județean DJ 703 Morărești – Cuca - Ciomăgești – lim.jud.Olt, km 16+600 - 19 +100, L= 2,5 km, comuna Ciomăgești, jud.Argeș"</t>
  </si>
  <si>
    <t>Servicii elaborare Expertiză tehnică, Studii de teren, alte studii de specialitate, documentație tehnică pentru obținerea Certificatului de Urbanism, documentație tehnică pentru obținere avize/acorduri solicitate prin C.U., D.A.L.I., DTAC/DTOE, PT+DE+CS, proiect AS BUILT, asistentă tehnică din partea proiectantului și verificare tehnică de calitate a documentațiilor tehnico-economice pentru obiectivul de investiții "Modernizare DJ 704 G între km 8+432-km 9+532, L=1,1 km, comuna Cicănești, județul Argeș".</t>
  </si>
  <si>
    <t>Servicii de elaborare: Tema de Proiectare, Documentatie tehnica pentru obtinerea certificatului de urbanism, studii de teren, alte studii de specialitate, Documentatii tehnice necesare in vederea obtinerii avizelor/acordurilor solicitate prin C.U, DALI, D.T.A.C, D.T.O.E, Proiecrului Tehnic de executie + Caiete de sarcini + Detalii de executie, proiectul AS BUILT si verificare tehnica de calitate pentru obiectivul de investitii "Consolidare si Reabilitare Corp Spital de Boli Cronice si Geriatrie "Constantin Balaceanu Stolnici", oras Stefanesti, judetul Arges"</t>
  </si>
  <si>
    <t>Spitalul de Pediatrie Pitesti</t>
  </si>
  <si>
    <t>Dezvoltarea sistemului informatic și a infrastructurii digitale a SPITALULUI DE PEDIATRIE PITEŞTI</t>
  </si>
  <si>
    <t>1. Modernizare DJ 737 Mățău - Cocenești- Boteni, km 13+796-15+181,  L=1,385 km, comuna Boteni, județul Argeș</t>
  </si>
  <si>
    <t>3. Modernizare DJ 704 E Cotmeana – Poienarii de Argeș, km 10+500 – 13+600, L = 3,1 km, comuna Cotmeana, județul Argeș</t>
  </si>
  <si>
    <t>2. Modernizare drum județean DJ 703 Morărești – Cuca - Ciomăgești – lim.jud.Olt, km 16+600 - 19 +100, L= 2,5 km, comuna Ciomăgești, jud..Argeș</t>
  </si>
  <si>
    <t xml:space="preserve">Dozimetru electronic individual cu citire directa si prag de alarmare </t>
  </si>
  <si>
    <t>Panou protector radiatii RX dublu batant</t>
  </si>
  <si>
    <t>Servicii de elaborare: Tema de Proiectare, Documentatie tehnica pentru obtinerea certificatului de urbanism, studii de teren, alte studii de specialitate, Documentatii tehnice necesare in vederea obtinerii avizelor/acordurilor solicitate prin C.U, DALI, D.T.A.C., D.T.O.P.E., Proiect tehnic de executie + Caiet de sarcini + Detalii de executie, proiectul AS BUILT, asistenta tehnica din partea proiectantului si verificare tehnica de calitate pentru obiectivul de investitii "Consolidare si Reabilitare Corp Spital de Boli Cronice si Geriatrie "Constantin Balaceanu Stolnici", oras Stefanesti, judetul Arges"</t>
  </si>
  <si>
    <t>Proiect tehnic TIC</t>
  </si>
  <si>
    <t>Studiu de Fezabilitate, specific tehnologiei informatiilor si comunicatiilor</t>
  </si>
  <si>
    <t xml:space="preserve">Modernizare DJ 703E Pitesti (DN 67) - Babana - Cocu, Km 1+800 - Km 19+765, L= 17,965 Km </t>
  </si>
  <si>
    <t>Modernizare DJ703E Pitești (DN67B) – Băbana – Cocu, km 2+237 – km 19+911, L=17.674 m</t>
  </si>
  <si>
    <t>Modernizare drum județean DJ 678 E Teodorești (DJ 703 –km 13+339) –Cotu – Lim. Jud. Valcea, km 1+200-km - 3+000, L = 1,8 km, comuna Cuca, jud. Argeș"</t>
  </si>
  <si>
    <t>Spitalul Judetean de Urgenta Pitesti</t>
  </si>
  <si>
    <t>Lentila pol posterior 90D</t>
  </si>
  <si>
    <t>Auto Kerato Refractometru Urk 800A</t>
  </si>
  <si>
    <t>Biometru AXIALIS Quantel</t>
  </si>
  <si>
    <t xml:space="preserve">Biomicroscop oftalmologic </t>
  </si>
  <si>
    <t>Masa electrica pentru 2 aparate</t>
  </si>
  <si>
    <t>Tonometru portabil I CARE</t>
  </si>
  <si>
    <t>Oftalmoscop Direct Heine Beta</t>
  </si>
  <si>
    <t>Sistem angiograf monoplan cardiovascular</t>
  </si>
  <si>
    <t>Ecograf ATI (sonda liniara, convexa, phased array)</t>
  </si>
  <si>
    <t>Ventilator pacient</t>
  </si>
  <si>
    <t>Statie centrala de monitorizare</t>
  </si>
  <si>
    <t>Aparat hemodializa acuti</t>
  </si>
  <si>
    <t>Monitor functii vitale</t>
  </si>
  <si>
    <t>Paturi ATI</t>
  </si>
  <si>
    <t>Aparat anestezie</t>
  </si>
  <si>
    <t>Laser Urologie</t>
  </si>
  <si>
    <t>Aspirator chirurgical</t>
  </si>
  <si>
    <t>Holter EKG</t>
  </si>
  <si>
    <t>Pod pe DJ 679D, Malu (DJ  679  km 38+940)-Coltu-Ungheni, km 13+911, L=12 m, comuna  Ungheni, jud.Arges</t>
  </si>
  <si>
    <t>Modernizare DJ 731 D , km 15+075 - 16+825, L=1,75 km, comuna Cosesti, judetul.Arges</t>
  </si>
  <si>
    <t>Modernizare DJ 731 D, comuna Darmanesti, judetul Arges, km 8+440 -  km 11+240, L=2,8 km</t>
  </si>
  <si>
    <t>Modernizare drum județean DJ 678 B Lim. Jud. Vâlcea - Cuca (DJ 703 - km 9+765), km 26+950- km 27+862, L = 0,912 km, comuna Cuca, jud. Argeș"</t>
  </si>
  <si>
    <t>Achizitia terenului in suprafata de 64 mp situat in vecinatatea Centrului de Transfuzie Sanguina Arges</t>
  </si>
  <si>
    <t>Achizitia terenului in suprafata de 68 mp situat in vecinatatea Centrului de Transfuzie Sanguina Arges</t>
  </si>
  <si>
    <t>Modernizare DJ 739 Barzesti-Negresti- Zgripcesti- Beleti, km 9+800-12+000, L= 2,2 km, Judetul Arges</t>
  </si>
  <si>
    <t>Modernizare DJ 703 H Curtea de Arges-Valea Danului-Cepari-Suici-Lim. Jud. Valcea, km 9+475-10+364, L= 0,889, com Valea Danului si Cepari, Jud Arges</t>
  </si>
  <si>
    <t>Modernizare DJ 704E  Ursoaia-Bascovele-Ceauresti,km 3+100-7+600, L= 4,5km, Judetul Arges</t>
  </si>
  <si>
    <t>Executie prag de fund si lucrari de stabilizare a malurilor aferente podului amplasat pe DJ 703B, km 85+328, in comuna Cateasca, judetul Arges"</t>
  </si>
  <si>
    <t>Laptop</t>
  </si>
  <si>
    <t>Analizor de urini</t>
  </si>
  <si>
    <t>Apex locator cu accesorii</t>
  </si>
  <si>
    <t>Aspirator chirurgical mobil</t>
  </si>
  <si>
    <t>Fierastrau profesional electricortopedic cu aspiratie</t>
  </si>
  <si>
    <t>Lampa de operatie cu doua cupole si pregatire camera</t>
  </si>
  <si>
    <t>Monitor functii vitale cu modul de transport</t>
  </si>
  <si>
    <t>Statie centrala de monitorizare cu 12 licente</t>
  </si>
  <si>
    <t>Centrul Judetean de Cultura si Arte Arges</t>
  </si>
  <si>
    <t>Centrul "Doina Argesului"</t>
  </si>
  <si>
    <t>Monitor functii vitale cu modul multimasuratori</t>
  </si>
  <si>
    <t>Spitalul de Boli Cronice si Geriatrie "Constantin Balaceanu Stolnici" Stefanesti</t>
  </si>
  <si>
    <t xml:space="preserve">Bazin de apa potabila 25mc suprateran cu statie de clorinare </t>
  </si>
  <si>
    <t>Spitalul de Recuperare Bradet</t>
  </si>
  <si>
    <t>Lucrari de reabilitare saloane si grupuri sanitare, sali de tratament, dotari cu echipamente medicale si nemedicale</t>
  </si>
  <si>
    <t>Centrul Scolar de Educatie Incluziva "Sfanta Filofteia" Stefanesti</t>
  </si>
  <si>
    <t>Proiectare instalatie de detectare, semnalizare si avertizare incendiu</t>
  </si>
  <si>
    <t>Executie instalatie de detectare, semnalizare si avertizare incendiu</t>
  </si>
  <si>
    <t>Lampa de operatie cu 2 cupole si pregatire camera</t>
  </si>
  <si>
    <t>Inspectoratul pentru Situatii de Urgenta</t>
  </si>
  <si>
    <t>Aparat fizioterapie</t>
  </si>
  <si>
    <t>Achizitie structuri containere modulare in vederea montarii cu destinatia vestiare Pavilion I si II</t>
  </si>
  <si>
    <t>Lucrări de reabilitare saloane și grupuri sanitare, săli de tratament, dotări cu echipamente medicale și nemedicale</t>
  </si>
  <si>
    <t>1. Modernizare DJ 703B Moraresti (DN 7+km 148+980)-Salistea-Vedea-Lim. Jud. Olt (km 34+714) -Marghia-Padureti-Costesti-Serbanesti-Silistea-Cateasca-Leordeni (DN 7-km 91+230), km 77+826-83+126, L= 5,3 km, comuna Cateasca, judetul Arges.</t>
  </si>
  <si>
    <t>Modernizare DJ 731C Vedea (Izvoru de Jos) -Cocu, km 7+314 - 11+914, L=4,6 km, comunele Vedea si Cocu, judetul Arges</t>
  </si>
  <si>
    <t>Modernizare DJ 702 F, Limita judet Dambovita - Slobozia, km 14+000-17+355, L = 3,355 km, judetul Arges</t>
  </si>
  <si>
    <t>Modernizare DJ 703B Moraresti (DN 7+km 148+980)-Salistea-Vedea-Lim. Jud. Olt (km 34+714) - Marghia - Padureti-Costesti-Serbanesti-Silistea-Cateasca-Leordeni (DN 7-km 91+230), km 77+826 - km 83+126, L= 5,3 km, comuna Cateasca, judetul Arges.</t>
  </si>
  <si>
    <t>Achizitie si montaj centrala termica</t>
  </si>
  <si>
    <t xml:space="preserve">                                       ANEXA nr. 4  la H.C.J.   nr.349/31.07.2025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</si>
</sst>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x14ac:knownFonts="1">
    <font>
      <sz val="10"/>
      <name val="Arial"/>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i/>
      <sz val="10"/>
      <name val="Arial"/>
      <family val="2"/>
    </font>
    <font>
      <sz val="10"/>
      <color rgb="FFFF0000"/>
      <name val="Arial"/>
      <family val="2"/>
      <charset val="238"/>
    </font>
    <font>
      <sz val="11"/>
      <color rgb="FFFF0000"/>
      <name val="Times New Roman"/>
      <family val="1"/>
    </font>
    <font>
      <b/>
      <sz val="11"/>
      <name val="Times New Roman"/>
      <family val="1"/>
    </font>
    <font>
      <sz val="10"/>
      <name val="Arial"/>
      <family val="2"/>
      <charset val="238"/>
    </font>
    <font>
      <sz val="10"/>
      <name val="Arial"/>
      <family val="2"/>
      <charset val="238"/>
    </font>
    <font>
      <sz val="11"/>
      <color theme="1"/>
      <name val="Calibri"/>
      <family val="2"/>
      <charset val="238"/>
      <scheme val="minor"/>
    </font>
    <font>
      <sz val="11"/>
      <name val="Arial"/>
      <family val="2"/>
    </font>
    <font>
      <b/>
      <sz val="11"/>
      <name val="Times New Roman"/>
      <family val="1"/>
      <charset val="238"/>
    </font>
    <font>
      <sz val="11"/>
      <name val="Arial"/>
      <family val="2"/>
      <charset val="238"/>
    </font>
    <font>
      <b/>
      <sz val="11"/>
      <color theme="1"/>
      <name val="Times New Roman"/>
      <family val="1"/>
      <charset val="238"/>
    </font>
    <font>
      <sz val="11"/>
      <color theme="1"/>
      <name val="Times New Roman"/>
      <family val="1"/>
      <charset val="238"/>
    </font>
    <font>
      <b/>
      <sz val="11"/>
      <name val="Arial"/>
      <family val="2"/>
      <charset val="238"/>
    </font>
    <font>
      <b/>
      <sz val="12"/>
      <name val="Times New Roman"/>
      <family val="1"/>
    </font>
    <font>
      <b/>
      <sz val="9"/>
      <color indexed="81"/>
      <name val="Tahoma"/>
      <family val="2"/>
      <charset val="238"/>
    </font>
    <font>
      <sz val="9"/>
      <color indexed="81"/>
      <name val="Tahoma"/>
      <family val="2"/>
      <charset val="238"/>
    </font>
    <font>
      <b/>
      <sz val="11"/>
      <name val="Arial"/>
      <family val="2"/>
    </font>
    <font>
      <i/>
      <sz val="11"/>
      <name val="Arial"/>
      <family val="2"/>
    </font>
    <font>
      <b/>
      <i/>
      <sz val="11"/>
      <name val="Arial"/>
      <family val="2"/>
      <charset val="238"/>
    </font>
    <font>
      <i/>
      <sz val="11"/>
      <name val="Arial"/>
      <family val="2"/>
      <charset val="238"/>
    </font>
    <font>
      <sz val="11"/>
      <name val="Times New Roman"/>
      <family val="1"/>
      <charset val="238"/>
    </font>
    <font>
      <sz val="11"/>
      <color rgb="FFFF0000"/>
      <name val="Arial"/>
      <family val="2"/>
      <charset val="238"/>
    </font>
    <font>
      <b/>
      <sz val="10"/>
      <color theme="1"/>
      <name val="Arial"/>
      <family val="2"/>
      <charset val="238"/>
    </font>
    <font>
      <b/>
      <sz val="11"/>
      <color theme="1"/>
      <name val="Arial"/>
      <family val="2"/>
      <charset val="238"/>
    </font>
    <font>
      <sz val="12"/>
      <name val="Times New Roman"/>
      <family val="1"/>
      <charset val="238"/>
    </font>
    <font>
      <sz val="10"/>
      <name val="Times New Roman"/>
      <family val="1"/>
      <charset val="238"/>
    </font>
    <font>
      <sz val="12"/>
      <name val="Times New Roman"/>
      <family val="1"/>
    </font>
    <font>
      <b/>
      <i/>
      <sz val="11"/>
      <name val="Times New Roman"/>
      <family val="1"/>
      <charset val="238"/>
    </font>
    <font>
      <sz val="11"/>
      <name val="Calibri"/>
      <family val="2"/>
      <charset val="238"/>
      <scheme val="minor"/>
    </font>
    <font>
      <sz val="11"/>
      <name val="Times New Roman"/>
      <family val="1"/>
    </font>
    <font>
      <sz val="12"/>
      <color theme="1"/>
      <name val="Times New Roman"/>
      <family val="1"/>
      <charset val="238"/>
    </font>
    <font>
      <sz val="11"/>
      <color rgb="FFFF0000"/>
      <name val="Times New Roman"/>
      <family val="1"/>
      <charset val="238"/>
    </font>
    <font>
      <b/>
      <sz val="12"/>
      <name val="Times New Roman"/>
      <family val="1"/>
      <charset val="238"/>
    </font>
    <font>
      <sz val="12"/>
      <color rgb="FFFF0000"/>
      <name val="Times New Roman"/>
      <family val="1"/>
      <charset val="238"/>
    </font>
  </fonts>
  <fills count="11">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indexed="51"/>
        <bgColor indexed="64"/>
      </patternFill>
    </fill>
    <fill>
      <patternFill patternType="solid">
        <fgColor indexed="9"/>
        <bgColor indexed="64"/>
      </patternFill>
    </fill>
    <fill>
      <patternFill patternType="solid">
        <fgColor theme="6" tint="0.59999389629810485"/>
        <bgColor indexed="64"/>
      </patternFill>
    </fill>
    <fill>
      <patternFill patternType="solid">
        <fgColor rgb="FFFFC000"/>
        <bgColor indexed="64"/>
      </patternFill>
    </fill>
    <fill>
      <patternFill patternType="solid">
        <fgColor theme="7" tint="0.79998168889431442"/>
        <bgColor indexed="64"/>
      </patternFill>
    </fill>
  </fills>
  <borders count="13">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s>
  <cellStyleXfs count="22">
    <xf numFmtId="0" fontId="0" fillId="0" borderId="0"/>
    <xf numFmtId="0" fontId="9" fillId="0" borderId="0"/>
    <xf numFmtId="0" fontId="7" fillId="0" borderId="0"/>
    <xf numFmtId="0" fontId="9" fillId="0" borderId="0"/>
    <xf numFmtId="0" fontId="22" fillId="0" borderId="0"/>
    <xf numFmtId="0" fontId="23" fillId="0" borderId="0"/>
    <xf numFmtId="0" fontId="24" fillId="0" borderId="0"/>
    <xf numFmtId="0" fontId="24" fillId="0" borderId="0"/>
    <xf numFmtId="0" fontId="9" fillId="0" borderId="0"/>
    <xf numFmtId="0" fontId="9" fillId="0" borderId="0"/>
    <xf numFmtId="0" fontId="9" fillId="0" borderId="0"/>
    <xf numFmtId="0" fontId="6" fillId="0" borderId="0"/>
    <xf numFmtId="0" fontId="6" fillId="0" borderId="0"/>
    <xf numFmtId="0" fontId="9" fillId="0" borderId="0"/>
    <xf numFmtId="0" fontId="5" fillId="0" borderId="0"/>
    <xf numFmtId="0" fontId="5" fillId="0" borderId="0"/>
    <xf numFmtId="0" fontId="4" fillId="0" borderId="0"/>
    <xf numFmtId="0" fontId="4" fillId="0" borderId="0"/>
    <xf numFmtId="0" fontId="4" fillId="0" borderId="0"/>
    <xf numFmtId="0" fontId="3" fillId="0" borderId="0"/>
    <xf numFmtId="0" fontId="2" fillId="0" borderId="0"/>
    <xf numFmtId="0" fontId="1" fillId="0" borderId="0"/>
  </cellStyleXfs>
  <cellXfs count="526">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3" xfId="0" applyBorder="1"/>
    <xf numFmtId="0" fontId="9" fillId="0" borderId="3" xfId="0" applyFont="1" applyBorder="1"/>
    <xf numFmtId="0" fontId="10" fillId="0" borderId="3" xfId="0" applyFont="1" applyBorder="1"/>
    <xf numFmtId="0" fontId="10" fillId="0" borderId="5" xfId="0" applyFont="1" applyBorder="1"/>
    <xf numFmtId="0" fontId="11" fillId="0" borderId="5" xfId="0" applyFont="1" applyBorder="1" applyAlignment="1">
      <alignment horizontal="center"/>
    </xf>
    <xf numFmtId="0" fontId="11" fillId="0" borderId="3" xfId="0" applyFont="1" applyBorder="1" applyAlignment="1">
      <alignment horizontal="center"/>
    </xf>
    <xf numFmtId="0" fontId="11" fillId="0" borderId="0" xfId="0" applyFont="1"/>
    <xf numFmtId="0" fontId="8" fillId="3" borderId="3" xfId="0" applyFont="1" applyFill="1" applyBorder="1"/>
    <xf numFmtId="0" fontId="8" fillId="3" borderId="5" xfId="0" applyFont="1" applyFill="1" applyBorder="1" applyAlignment="1">
      <alignment horizontal="center"/>
    </xf>
    <xf numFmtId="0" fontId="8" fillId="3" borderId="3" xfId="0" applyFont="1" applyFill="1" applyBorder="1" applyAlignment="1">
      <alignment horizontal="center"/>
    </xf>
    <xf numFmtId="4" fontId="0" fillId="0" borderId="4" xfId="0" applyNumberFormat="1" applyBorder="1" applyAlignment="1">
      <alignment horizontal="right"/>
    </xf>
    <xf numFmtId="0" fontId="11" fillId="0" borderId="2" xfId="0" applyFont="1" applyBorder="1"/>
    <xf numFmtId="0" fontId="11" fillId="0" borderId="5" xfId="0" applyFont="1" applyBorder="1"/>
    <xf numFmtId="0" fontId="11" fillId="0" borderId="3" xfId="0" applyFont="1" applyBorder="1"/>
    <xf numFmtId="0" fontId="9" fillId="0" borderId="2" xfId="0" applyFont="1" applyBorder="1"/>
    <xf numFmtId="0" fontId="11" fillId="0" borderId="2" xfId="0" applyFont="1" applyBorder="1" applyAlignment="1">
      <alignment horizontal="center"/>
    </xf>
    <xf numFmtId="0" fontId="11" fillId="0" borderId="5" xfId="0" applyFont="1" applyBorder="1" applyAlignment="1">
      <alignment wrapText="1"/>
    </xf>
    <xf numFmtId="0" fontId="14" fillId="0" borderId="2" xfId="0" applyFont="1" applyBorder="1"/>
    <xf numFmtId="0" fontId="11" fillId="0" borderId="2" xfId="0" applyFont="1" applyBorder="1" applyAlignment="1">
      <alignment wrapText="1"/>
    </xf>
    <xf numFmtId="4" fontId="15" fillId="0" borderId="4" xfId="0" applyNumberFormat="1" applyFont="1" applyBorder="1" applyAlignment="1">
      <alignment horizontal="right"/>
    </xf>
    <xf numFmtId="0" fontId="15" fillId="4" borderId="5" xfId="0" applyFont="1" applyFill="1" applyBorder="1" applyAlignment="1">
      <alignment horizontal="center"/>
    </xf>
    <xf numFmtId="4" fontId="15" fillId="4" borderId="4" xfId="0" applyNumberFormat="1" applyFont="1" applyFill="1" applyBorder="1" applyAlignment="1">
      <alignment horizontal="right"/>
    </xf>
    <xf numFmtId="0" fontId="15" fillId="4" borderId="3" xfId="0" applyFont="1" applyFill="1" applyBorder="1" applyAlignment="1">
      <alignment horizontal="center"/>
    </xf>
    <xf numFmtId="0" fontId="9" fillId="0" borderId="5" xfId="0" applyFont="1" applyBorder="1"/>
    <xf numFmtId="0" fontId="15" fillId="4" borderId="3" xfId="0" applyFont="1" applyFill="1" applyBorder="1"/>
    <xf numFmtId="0" fontId="14" fillId="0" borderId="5" xfId="0" applyFont="1" applyBorder="1"/>
    <xf numFmtId="0" fontId="12" fillId="3" borderId="5" xfId="0" applyFont="1" applyFill="1" applyBorder="1"/>
    <xf numFmtId="0" fontId="10" fillId="0" borderId="5" xfId="0" applyFont="1" applyBorder="1" applyAlignment="1">
      <alignment horizontal="left"/>
    </xf>
    <xf numFmtId="0" fontId="16" fillId="0" borderId="2" xfId="0" applyFont="1" applyBorder="1" applyAlignment="1">
      <alignment horizontal="left"/>
    </xf>
    <xf numFmtId="4" fontId="11" fillId="0" borderId="3" xfId="0" applyNumberFormat="1" applyFont="1" applyBorder="1" applyAlignment="1">
      <alignment horizontal="right"/>
    </xf>
    <xf numFmtId="0" fontId="11" fillId="0" borderId="3" xfId="0" applyFont="1" applyBorder="1" applyAlignment="1">
      <alignment wrapText="1"/>
    </xf>
    <xf numFmtId="0" fontId="8" fillId="0" borderId="5" xfId="0" applyFont="1" applyBorder="1" applyAlignment="1">
      <alignment wrapText="1"/>
    </xf>
    <xf numFmtId="0" fontId="8" fillId="0" borderId="3" xfId="0" applyFont="1" applyBorder="1"/>
    <xf numFmtId="0" fontId="9" fillId="0" borderId="3" xfId="0" applyFont="1" applyBorder="1" applyAlignment="1">
      <alignment horizontal="center"/>
    </xf>
    <xf numFmtId="4" fontId="11" fillId="0" borderId="4" xfId="0" applyNumberFormat="1" applyFont="1" applyBorder="1" applyAlignment="1">
      <alignment horizontal="right"/>
    </xf>
    <xf numFmtId="4" fontId="11" fillId="0" borderId="0" xfId="0" applyNumberFormat="1" applyFont="1" applyAlignment="1">
      <alignment horizontal="right"/>
    </xf>
    <xf numFmtId="4" fontId="9" fillId="0" borderId="0" xfId="0" applyNumberFormat="1" applyFont="1" applyAlignment="1">
      <alignment horizontal="right"/>
    </xf>
    <xf numFmtId="0" fontId="9" fillId="0" borderId="0" xfId="0" applyFont="1"/>
    <xf numFmtId="0" fontId="15" fillId="0" borderId="0" xfId="0" applyFont="1"/>
    <xf numFmtId="4" fontId="9" fillId="0" borderId="4" xfId="0" applyNumberFormat="1" applyFont="1" applyBorder="1" applyAlignment="1">
      <alignment horizontal="right"/>
    </xf>
    <xf numFmtId="0" fontId="15" fillId="2" borderId="6" xfId="0" applyFont="1" applyFill="1" applyBorder="1"/>
    <xf numFmtId="0" fontId="15" fillId="2" borderId="8" xfId="0" applyFont="1" applyFill="1" applyBorder="1"/>
    <xf numFmtId="0" fontId="15" fillId="2" borderId="4" xfId="0" applyFont="1" applyFill="1" applyBorder="1"/>
    <xf numFmtId="0" fontId="15" fillId="0" borderId="11" xfId="0" applyFont="1" applyBorder="1"/>
    <xf numFmtId="0" fontId="0" fillId="5" borderId="0" xfId="0" applyFill="1"/>
    <xf numFmtId="0" fontId="8" fillId="3" borderId="6" xfId="0" applyFont="1" applyFill="1" applyBorder="1"/>
    <xf numFmtId="0" fontId="8" fillId="3" borderId="7" xfId="0" applyFont="1" applyFill="1" applyBorder="1"/>
    <xf numFmtId="0" fontId="8" fillId="3" borderId="4" xfId="0" applyFont="1" applyFill="1" applyBorder="1"/>
    <xf numFmtId="0" fontId="13" fillId="0" borderId="5" xfId="0" applyFont="1" applyBorder="1"/>
    <xf numFmtId="0" fontId="17" fillId="0" borderId="0" xfId="0" applyFont="1"/>
    <xf numFmtId="4" fontId="15" fillId="3" borderId="4" xfId="0" applyNumberFormat="1" applyFont="1" applyFill="1" applyBorder="1" applyAlignment="1">
      <alignment horizontal="right"/>
    </xf>
    <xf numFmtId="4" fontId="0" fillId="0" borderId="5" xfId="0" applyNumberFormat="1" applyBorder="1" applyAlignment="1">
      <alignment horizontal="right"/>
    </xf>
    <xf numFmtId="4" fontId="0" fillId="0" borderId="3" xfId="0" applyNumberFormat="1" applyBorder="1" applyAlignment="1">
      <alignment horizontal="right"/>
    </xf>
    <xf numFmtId="0" fontId="9" fillId="0" borderId="5" xfId="0" applyFont="1" applyBorder="1" applyAlignment="1">
      <alignment horizontal="center"/>
    </xf>
    <xf numFmtId="0" fontId="9" fillId="0" borderId="2" xfId="0" applyFont="1" applyBorder="1" applyAlignment="1">
      <alignment horizontal="center"/>
    </xf>
    <xf numFmtId="0" fontId="8" fillId="0" borderId="2" xfId="0" applyFont="1" applyBorder="1" applyAlignment="1">
      <alignment wrapText="1"/>
    </xf>
    <xf numFmtId="0" fontId="15" fillId="0" borderId="2" xfId="0" applyFont="1" applyBorder="1" applyAlignment="1">
      <alignment wrapText="1"/>
    </xf>
    <xf numFmtId="0" fontId="18" fillId="0" borderId="2" xfId="0" applyFont="1" applyBorder="1"/>
    <xf numFmtId="0" fontId="15" fillId="0" borderId="2" xfId="0" applyFont="1" applyBorder="1"/>
    <xf numFmtId="0" fontId="15" fillId="4" borderId="5" xfId="0" applyFont="1" applyFill="1" applyBorder="1"/>
    <xf numFmtId="0" fontId="15" fillId="4" borderId="0" xfId="0" applyFont="1" applyFill="1"/>
    <xf numFmtId="4" fontId="0" fillId="4" borderId="4" xfId="0" applyNumberFormat="1" applyFill="1" applyBorder="1" applyAlignment="1">
      <alignment horizontal="right"/>
    </xf>
    <xf numFmtId="0" fontId="0" fillId="4" borderId="0" xfId="0" applyFill="1"/>
    <xf numFmtId="0" fontId="0" fillId="4" borderId="3" xfId="0" applyFill="1" applyBorder="1"/>
    <xf numFmtId="0" fontId="11" fillId="4" borderId="3" xfId="0" applyFont="1" applyFill="1" applyBorder="1" applyAlignment="1">
      <alignment horizontal="center"/>
    </xf>
    <xf numFmtId="4" fontId="15" fillId="4" borderId="0" xfId="0" applyNumberFormat="1" applyFont="1" applyFill="1" applyAlignment="1">
      <alignment horizontal="right"/>
    </xf>
    <xf numFmtId="0" fontId="8" fillId="0" borderId="0" xfId="0" applyFont="1"/>
    <xf numFmtId="0" fontId="10" fillId="0" borderId="2" xfId="0" applyFont="1" applyBorder="1" applyAlignment="1">
      <alignment horizontal="left"/>
    </xf>
    <xf numFmtId="0" fontId="15" fillId="0" borderId="5" xfId="0" applyFont="1" applyBorder="1" applyAlignment="1">
      <alignment horizontal="center"/>
    </xf>
    <xf numFmtId="0" fontId="15" fillId="0" borderId="5" xfId="0" applyFont="1" applyBorder="1"/>
    <xf numFmtId="0" fontId="15" fillId="0" borderId="3" xfId="0" applyFont="1" applyBorder="1"/>
    <xf numFmtId="0" fontId="15" fillId="0" borderId="3" xfId="0" applyFont="1" applyBorder="1" applyAlignment="1">
      <alignment horizontal="center"/>
    </xf>
    <xf numFmtId="0" fontId="0" fillId="4" borderId="5" xfId="0" applyFill="1" applyBorder="1" applyAlignment="1">
      <alignment horizontal="center"/>
    </xf>
    <xf numFmtId="0" fontId="0" fillId="4" borderId="3" xfId="0" applyFill="1" applyBorder="1" applyAlignment="1">
      <alignment horizontal="center"/>
    </xf>
    <xf numFmtId="0" fontId="9" fillId="4" borderId="4" xfId="0" applyFont="1" applyFill="1" applyBorder="1" applyAlignment="1">
      <alignment horizontal="center"/>
    </xf>
    <xf numFmtId="0" fontId="11" fillId="4" borderId="3" xfId="0" applyFont="1" applyFill="1" applyBorder="1"/>
    <xf numFmtId="0" fontId="14" fillId="4" borderId="2" xfId="0" applyFont="1" applyFill="1" applyBorder="1"/>
    <xf numFmtId="0" fontId="0" fillId="4" borderId="2" xfId="0" applyFill="1" applyBorder="1" applyAlignment="1">
      <alignment horizontal="center"/>
    </xf>
    <xf numFmtId="0" fontId="10" fillId="4" borderId="3" xfId="0" applyFont="1" applyFill="1" applyBorder="1"/>
    <xf numFmtId="0" fontId="15" fillId="4" borderId="2" xfId="0" applyFont="1" applyFill="1" applyBorder="1"/>
    <xf numFmtId="0" fontId="15" fillId="4" borderId="2" xfId="0" applyFont="1" applyFill="1" applyBorder="1" applyAlignment="1">
      <alignment horizontal="center"/>
    </xf>
    <xf numFmtId="0" fontId="0" fillId="4" borderId="2" xfId="0" applyFill="1" applyBorder="1"/>
    <xf numFmtId="4" fontId="11" fillId="4" borderId="0" xfId="0" applyNumberFormat="1" applyFont="1" applyFill="1" applyAlignment="1">
      <alignment horizontal="right"/>
    </xf>
    <xf numFmtId="0" fontId="9" fillId="4" borderId="3" xfId="0" applyFont="1" applyFill="1" applyBorder="1" applyAlignment="1">
      <alignment horizontal="center"/>
    </xf>
    <xf numFmtId="0" fontId="15" fillId="0" borderId="2" xfId="0" applyFont="1" applyBorder="1" applyAlignment="1">
      <alignment horizontal="center"/>
    </xf>
    <xf numFmtId="4" fontId="9" fillId="4" borderId="4" xfId="0" applyNumberFormat="1" applyFont="1" applyFill="1" applyBorder="1" applyAlignment="1">
      <alignment horizontal="right"/>
    </xf>
    <xf numFmtId="4" fontId="9" fillId="4" borderId="0" xfId="0" applyNumberFormat="1" applyFont="1" applyFill="1" applyAlignment="1">
      <alignment horizontal="right"/>
    </xf>
    <xf numFmtId="0" fontId="19" fillId="4" borderId="0" xfId="0" applyFont="1" applyFill="1"/>
    <xf numFmtId="4" fontId="11" fillId="4" borderId="4" xfId="0" applyNumberFormat="1" applyFont="1" applyFill="1" applyBorder="1" applyAlignment="1">
      <alignment horizontal="right"/>
    </xf>
    <xf numFmtId="0" fontId="15" fillId="2" borderId="10" xfId="0" applyFont="1" applyFill="1" applyBorder="1"/>
    <xf numFmtId="0" fontId="11" fillId="4" borderId="0" xfId="0" applyFont="1" applyFill="1"/>
    <xf numFmtId="0" fontId="11" fillId="4" borderId="2" xfId="0" applyFont="1" applyFill="1" applyBorder="1" applyAlignment="1">
      <alignment horizontal="center"/>
    </xf>
    <xf numFmtId="0" fontId="14" fillId="0" borderId="3" xfId="0" applyFont="1" applyBorder="1"/>
    <xf numFmtId="2" fontId="0" fillId="0" borderId="0" xfId="0" applyNumberFormat="1"/>
    <xf numFmtId="0" fontId="9" fillId="4" borderId="0" xfId="0" applyFont="1" applyFill="1"/>
    <xf numFmtId="0" fontId="9" fillId="4" borderId="2" xfId="0" applyFont="1" applyFill="1" applyBorder="1" applyAlignment="1">
      <alignment horizontal="center"/>
    </xf>
    <xf numFmtId="0" fontId="10" fillId="4" borderId="2" xfId="0" applyFont="1" applyFill="1" applyBorder="1"/>
    <xf numFmtId="4" fontId="17" fillId="0" borderId="4" xfId="0" applyNumberFormat="1" applyFont="1" applyBorder="1" applyAlignment="1">
      <alignment horizontal="right"/>
    </xf>
    <xf numFmtId="0" fontId="8" fillId="4" borderId="6" xfId="0" applyFont="1" applyFill="1" applyBorder="1" applyAlignment="1">
      <alignment horizontal="left"/>
    </xf>
    <xf numFmtId="0" fontId="8" fillId="4" borderId="7" xfId="0" applyFont="1" applyFill="1" applyBorder="1" applyAlignment="1">
      <alignment horizontal="left"/>
    </xf>
    <xf numFmtId="0" fontId="8" fillId="4" borderId="0" xfId="0" applyFont="1" applyFill="1" applyAlignment="1">
      <alignment horizontal="left"/>
    </xf>
    <xf numFmtId="0" fontId="8" fillId="4" borderId="11" xfId="0" applyFont="1" applyFill="1" applyBorder="1" applyAlignment="1">
      <alignment horizontal="left"/>
    </xf>
    <xf numFmtId="0" fontId="9" fillId="4" borderId="5" xfId="0" applyFont="1" applyFill="1" applyBorder="1" applyAlignment="1">
      <alignment horizontal="center"/>
    </xf>
    <xf numFmtId="0" fontId="8" fillId="0" borderId="5" xfId="0" applyFont="1" applyBorder="1" applyAlignment="1">
      <alignment horizontal="center"/>
    </xf>
    <xf numFmtId="4" fontId="8" fillId="0" borderId="4" xfId="0" applyNumberFormat="1" applyFont="1" applyBorder="1" applyAlignment="1">
      <alignment horizontal="right"/>
    </xf>
    <xf numFmtId="0" fontId="8" fillId="0" borderId="3" xfId="0" applyFont="1" applyBorder="1" applyAlignment="1">
      <alignment horizontal="center"/>
    </xf>
    <xf numFmtId="0" fontId="16" fillId="0" borderId="5" xfId="0" applyFont="1" applyBorder="1"/>
    <xf numFmtId="0" fontId="8" fillId="0" borderId="2" xfId="0" applyFont="1" applyBorder="1"/>
    <xf numFmtId="0" fontId="17" fillId="0" borderId="3" xfId="0" applyFont="1" applyBorder="1"/>
    <xf numFmtId="0" fontId="20" fillId="0" borderId="5" xfId="0" applyFont="1" applyBorder="1" applyAlignment="1">
      <alignment wrapText="1"/>
    </xf>
    <xf numFmtId="0" fontId="8" fillId="4" borderId="8" xfId="0" applyFont="1" applyFill="1" applyBorder="1" applyAlignment="1">
      <alignment horizontal="left"/>
    </xf>
    <xf numFmtId="0" fontId="0" fillId="0" borderId="0" xfId="0" applyAlignment="1">
      <alignment horizontal="left"/>
    </xf>
    <xf numFmtId="4" fontId="9" fillId="0" borderId="5" xfId="0" applyNumberFormat="1" applyFont="1" applyBorder="1" applyAlignment="1">
      <alignment horizontal="right"/>
    </xf>
    <xf numFmtId="0" fontId="18" fillId="0" borderId="3" xfId="0" applyFont="1" applyBorder="1"/>
    <xf numFmtId="0" fontId="8" fillId="2" borderId="6" xfId="0" applyFont="1" applyFill="1" applyBorder="1" applyAlignment="1">
      <alignment horizontal="left"/>
    </xf>
    <xf numFmtId="0" fontId="8" fillId="2" borderId="7" xfId="0" applyFont="1" applyFill="1" applyBorder="1" applyAlignment="1">
      <alignment horizontal="left"/>
    </xf>
    <xf numFmtId="0" fontId="8" fillId="2" borderId="8" xfId="0" applyFont="1" applyFill="1" applyBorder="1" applyAlignment="1">
      <alignment horizontal="left"/>
    </xf>
    <xf numFmtId="0" fontId="8" fillId="6" borderId="0" xfId="0" applyFont="1" applyFill="1" applyAlignment="1">
      <alignment horizontal="left" wrapText="1"/>
    </xf>
    <xf numFmtId="0" fontId="8" fillId="4" borderId="0" xfId="0" applyFont="1" applyFill="1" applyAlignment="1">
      <alignment horizontal="left" wrapText="1"/>
    </xf>
    <xf numFmtId="0" fontId="8" fillId="0" borderId="0" xfId="0" applyFont="1" applyAlignment="1">
      <alignment horizontal="left"/>
    </xf>
    <xf numFmtId="0" fontId="8" fillId="0" borderId="5" xfId="0" applyFont="1" applyBorder="1" applyAlignment="1">
      <alignment horizontal="left" wrapText="1"/>
    </xf>
    <xf numFmtId="4" fontId="8" fillId="0" borderId="4" xfId="0" applyNumberFormat="1" applyFont="1" applyBorder="1" applyAlignment="1">
      <alignment horizontal="right" wrapText="1"/>
    </xf>
    <xf numFmtId="0" fontId="0" fillId="0" borderId="7" xfId="0" applyBorder="1"/>
    <xf numFmtId="0" fontId="0" fillId="0" borderId="8" xfId="0" applyBorder="1"/>
    <xf numFmtId="0" fontId="8" fillId="0" borderId="2" xfId="0" applyFont="1" applyBorder="1" applyAlignment="1">
      <alignment horizontal="left"/>
    </xf>
    <xf numFmtId="0" fontId="9" fillId="0" borderId="2" xfId="0" applyFont="1" applyBorder="1" applyAlignment="1">
      <alignment horizontal="center" vertical="center"/>
    </xf>
    <xf numFmtId="0" fontId="8" fillId="2" borderId="0" xfId="0" applyFont="1" applyFill="1" applyAlignment="1">
      <alignment horizontal="left"/>
    </xf>
    <xf numFmtId="0" fontId="0" fillId="0" borderId="10" xfId="0" applyBorder="1"/>
    <xf numFmtId="0" fontId="11" fillId="7" borderId="5" xfId="0" applyFont="1" applyFill="1" applyBorder="1" applyAlignment="1">
      <alignment vertical="top"/>
    </xf>
    <xf numFmtId="0" fontId="11" fillId="7" borderId="3" xfId="0" applyFont="1" applyFill="1" applyBorder="1"/>
    <xf numFmtId="0" fontId="14" fillId="7" borderId="5" xfId="0" applyFont="1" applyFill="1" applyBorder="1"/>
    <xf numFmtId="0" fontId="0" fillId="7" borderId="3" xfId="0" applyFill="1" applyBorder="1"/>
    <xf numFmtId="0" fontId="9" fillId="0" borderId="5" xfId="0" applyFont="1" applyBorder="1" applyAlignment="1">
      <alignment horizontal="center" wrapText="1"/>
    </xf>
    <xf numFmtId="0" fontId="15" fillId="7" borderId="5" xfId="0" applyFont="1" applyFill="1" applyBorder="1" applyAlignment="1">
      <alignment wrapText="1"/>
    </xf>
    <xf numFmtId="4" fontId="15" fillId="0" borderId="5" xfId="0" applyNumberFormat="1" applyFont="1" applyBorder="1" applyAlignment="1">
      <alignment horizontal="right"/>
    </xf>
    <xf numFmtId="0" fontId="8" fillId="3" borderId="8" xfId="0" applyFont="1" applyFill="1" applyBorder="1"/>
    <xf numFmtId="0" fontId="8" fillId="0" borderId="5" xfId="0" applyFont="1" applyBorder="1" applyAlignment="1">
      <alignment horizontal="left"/>
    </xf>
    <xf numFmtId="0" fontId="8" fillId="0" borderId="5" xfId="0" applyFont="1" applyBorder="1"/>
    <xf numFmtId="0" fontId="17" fillId="0" borderId="3" xfId="0" applyFont="1" applyBorder="1" applyAlignment="1">
      <alignment horizontal="center"/>
    </xf>
    <xf numFmtId="0" fontId="9" fillId="0" borderId="4" xfId="0" applyFont="1" applyBorder="1" applyAlignment="1">
      <alignment horizontal="center"/>
    </xf>
    <xf numFmtId="4" fontId="0" fillId="0" borderId="0" xfId="0" applyNumberFormat="1"/>
    <xf numFmtId="0" fontId="11" fillId="4" borderId="5" xfId="0" applyFont="1" applyFill="1" applyBorder="1"/>
    <xf numFmtId="0" fontId="11" fillId="4" borderId="5" xfId="0" applyFont="1" applyFill="1" applyBorder="1" applyAlignment="1">
      <alignment horizontal="center"/>
    </xf>
    <xf numFmtId="0" fontId="8" fillId="4" borderId="5" xfId="0" applyFont="1" applyFill="1" applyBorder="1" applyAlignment="1">
      <alignment horizontal="left"/>
    </xf>
    <xf numFmtId="0" fontId="17" fillId="0" borderId="2" xfId="0" applyFont="1" applyBorder="1" applyAlignment="1">
      <alignment horizontal="center"/>
    </xf>
    <xf numFmtId="0" fontId="0" fillId="0" borderId="5" xfId="0" applyBorder="1"/>
    <xf numFmtId="0" fontId="16" fillId="0" borderId="2" xfId="0" applyFont="1" applyBorder="1"/>
    <xf numFmtId="0" fontId="11" fillId="4" borderId="2" xfId="0" applyFont="1" applyFill="1" applyBorder="1"/>
    <xf numFmtId="0" fontId="0" fillId="4" borderId="10" xfId="0" applyFill="1" applyBorder="1" applyAlignment="1">
      <alignment horizontal="center"/>
    </xf>
    <xf numFmtId="0" fontId="8" fillId="4" borderId="10" xfId="0" applyFont="1" applyFill="1" applyBorder="1" applyAlignment="1">
      <alignment horizontal="left"/>
    </xf>
    <xf numFmtId="0" fontId="9" fillId="0" borderId="5" xfId="0" applyFont="1" applyBorder="1" applyAlignment="1">
      <alignment wrapText="1"/>
    </xf>
    <xf numFmtId="0" fontId="9" fillId="4" borderId="3" xfId="0" applyFont="1" applyFill="1" applyBorder="1"/>
    <xf numFmtId="0" fontId="11" fillId="7" borderId="3" xfId="0" applyFont="1" applyFill="1" applyBorder="1" applyAlignment="1">
      <alignment horizontal="left" vertical="center" wrapText="1"/>
    </xf>
    <xf numFmtId="0" fontId="11" fillId="4" borderId="3" xfId="0" applyFont="1" applyFill="1" applyBorder="1" applyAlignment="1">
      <alignment wrapText="1"/>
    </xf>
    <xf numFmtId="0" fontId="9" fillId="0" borderId="0" xfId="0" quotePrefix="1" applyFont="1" applyAlignment="1">
      <alignment horizontal="center" vertical="center"/>
    </xf>
    <xf numFmtId="0" fontId="19" fillId="0" borderId="0" xfId="0" applyFont="1"/>
    <xf numFmtId="0" fontId="15" fillId="0" borderId="5" xfId="4" applyFont="1" applyBorder="1"/>
    <xf numFmtId="0" fontId="9" fillId="0" borderId="5" xfId="4" applyFont="1" applyBorder="1" applyAlignment="1">
      <alignment horizontal="center"/>
    </xf>
    <xf numFmtId="4" fontId="9" fillId="0" borderId="4" xfId="4" applyNumberFormat="1" applyFont="1" applyBorder="1"/>
    <xf numFmtId="0" fontId="9" fillId="0" borderId="3" xfId="4" applyFont="1" applyBorder="1"/>
    <xf numFmtId="0" fontId="9" fillId="0" borderId="3" xfId="4" applyFont="1" applyBorder="1" applyAlignment="1">
      <alignment horizontal="center"/>
    </xf>
    <xf numFmtId="0" fontId="9" fillId="0" borderId="0" xfId="4" applyFont="1"/>
    <xf numFmtId="4" fontId="11" fillId="4" borderId="8" xfId="0" applyNumberFormat="1" applyFont="1" applyFill="1" applyBorder="1" applyAlignment="1">
      <alignment horizontal="right"/>
    </xf>
    <xf numFmtId="0" fontId="9" fillId="0" borderId="5" xfId="4" applyFont="1" applyBorder="1"/>
    <xf numFmtId="0" fontId="18" fillId="4" borderId="2" xfId="0" applyFont="1" applyFill="1" applyBorder="1"/>
    <xf numFmtId="0" fontId="15" fillId="4" borderId="2" xfId="0" applyFont="1" applyFill="1" applyBorder="1" applyAlignment="1">
      <alignment wrapText="1"/>
    </xf>
    <xf numFmtId="0" fontId="11" fillId="4" borderId="3" xfId="0" applyFont="1" applyFill="1" applyBorder="1" applyAlignment="1">
      <alignment horizontal="left" vertical="center" wrapText="1"/>
    </xf>
    <xf numFmtId="0" fontId="8" fillId="3" borderId="6" xfId="0" applyFont="1" applyFill="1" applyBorder="1" applyAlignment="1">
      <alignment horizontal="left" wrapText="1"/>
    </xf>
    <xf numFmtId="0" fontId="8" fillId="3" borderId="7" xfId="0" applyFont="1" applyFill="1" applyBorder="1" applyAlignment="1">
      <alignment horizontal="left" wrapText="1"/>
    </xf>
    <xf numFmtId="0" fontId="8" fillId="3" borderId="8" xfId="0" applyFont="1" applyFill="1" applyBorder="1" applyAlignment="1">
      <alignment horizontal="left" wrapText="1"/>
    </xf>
    <xf numFmtId="0" fontId="18" fillId="4" borderId="5" xfId="0" applyFont="1" applyFill="1" applyBorder="1" applyAlignment="1">
      <alignment wrapText="1"/>
    </xf>
    <xf numFmtId="0" fontId="18" fillId="4" borderId="3" xfId="0" applyFont="1" applyFill="1" applyBorder="1" applyAlignment="1">
      <alignment wrapText="1"/>
    </xf>
    <xf numFmtId="0" fontId="0" fillId="6" borderId="0" xfId="0" applyFill="1"/>
    <xf numFmtId="0" fontId="15" fillId="3" borderId="6" xfId="0" applyFont="1" applyFill="1" applyBorder="1"/>
    <xf numFmtId="0" fontId="0" fillId="3" borderId="7" xfId="0" applyFill="1" applyBorder="1"/>
    <xf numFmtId="0" fontId="0" fillId="3" borderId="8" xfId="0" applyFill="1" applyBorder="1"/>
    <xf numFmtId="0" fontId="11" fillId="4" borderId="0" xfId="0" applyFont="1" applyFill="1" applyAlignment="1">
      <alignment horizontal="center" vertical="center"/>
    </xf>
    <xf numFmtId="4" fontId="25" fillId="4" borderId="4" xfId="0" applyNumberFormat="1" applyFont="1" applyFill="1" applyBorder="1" applyAlignment="1">
      <alignment horizontal="right"/>
    </xf>
    <xf numFmtId="0" fontId="25" fillId="0" borderId="3" xfId="0" applyFont="1" applyBorder="1" applyAlignment="1">
      <alignment wrapText="1"/>
    </xf>
    <xf numFmtId="0" fontId="25" fillId="0" borderId="3" xfId="0" applyFont="1" applyBorder="1" applyAlignment="1">
      <alignment horizontal="center"/>
    </xf>
    <xf numFmtId="4" fontId="25" fillId="0" borderId="4" xfId="0" applyNumberFormat="1" applyFont="1" applyBorder="1" applyAlignment="1">
      <alignment horizontal="right"/>
    </xf>
    <xf numFmtId="0" fontId="19" fillId="4" borderId="5" xfId="0" applyFont="1" applyFill="1" applyBorder="1" applyAlignment="1">
      <alignment horizontal="center"/>
    </xf>
    <xf numFmtId="2" fontId="26" fillId="4" borderId="5" xfId="6" applyNumberFormat="1" applyFont="1" applyFill="1" applyBorder="1"/>
    <xf numFmtId="0" fontId="26" fillId="4" borderId="2" xfId="0" applyFont="1" applyFill="1" applyBorder="1" applyAlignment="1">
      <alignment wrapText="1"/>
    </xf>
    <xf numFmtId="0" fontId="9" fillId="0" borderId="2" xfId="0" applyFont="1" applyBorder="1" applyAlignment="1">
      <alignment wrapText="1"/>
    </xf>
    <xf numFmtId="0" fontId="26" fillId="4" borderId="5" xfId="9" applyFont="1" applyFill="1" applyBorder="1"/>
    <xf numFmtId="0" fontId="15" fillId="3" borderId="4" xfId="0" applyFont="1" applyFill="1" applyBorder="1"/>
    <xf numFmtId="0" fontId="15" fillId="3" borderId="7" xfId="0" applyFont="1" applyFill="1" applyBorder="1"/>
    <xf numFmtId="0" fontId="28" fillId="4" borderId="5" xfId="0" applyFont="1" applyFill="1" applyBorder="1" applyAlignment="1">
      <alignment wrapText="1"/>
    </xf>
    <xf numFmtId="0" fontId="10" fillId="0" borderId="5" xfId="0" applyFont="1" applyBorder="1" applyAlignment="1">
      <alignment wrapText="1"/>
    </xf>
    <xf numFmtId="4" fontId="15" fillId="0" borderId="3" xfId="0" applyNumberFormat="1" applyFont="1" applyBorder="1" applyAlignment="1">
      <alignment horizontal="right"/>
    </xf>
    <xf numFmtId="0" fontId="9" fillId="0" borderId="0" xfId="0" applyFont="1" applyAlignment="1">
      <alignment horizontal="center" vertical="center"/>
    </xf>
    <xf numFmtId="0" fontId="0" fillId="0" borderId="0" xfId="0" applyAlignment="1">
      <alignment horizontal="center" vertical="center"/>
    </xf>
    <xf numFmtId="0" fontId="15" fillId="4" borderId="2" xfId="0" applyFont="1" applyFill="1" applyBorder="1" applyAlignment="1">
      <alignment vertical="top" wrapText="1"/>
    </xf>
    <xf numFmtId="0" fontId="15" fillId="3" borderId="6" xfId="0" applyFont="1" applyFill="1" applyBorder="1" applyAlignment="1">
      <alignment horizontal="left"/>
    </xf>
    <xf numFmtId="0" fontId="15" fillId="3" borderId="7" xfId="0" applyFont="1" applyFill="1" applyBorder="1" applyAlignment="1">
      <alignment horizontal="left"/>
    </xf>
    <xf numFmtId="0" fontId="15" fillId="3" borderId="8" xfId="0" applyFont="1" applyFill="1" applyBorder="1" applyAlignment="1">
      <alignment horizontal="left"/>
    </xf>
    <xf numFmtId="4" fontId="27" fillId="4" borderId="4" xfId="0" applyNumberFormat="1" applyFont="1" applyFill="1" applyBorder="1" applyAlignment="1">
      <alignment horizontal="right"/>
    </xf>
    <xf numFmtId="0" fontId="29" fillId="4" borderId="3" xfId="10" applyFont="1" applyFill="1" applyBorder="1" applyAlignment="1">
      <alignment horizontal="left" vertical="center" wrapText="1"/>
    </xf>
    <xf numFmtId="0" fontId="15" fillId="6" borderId="0" xfId="0" applyFont="1" applyFill="1" applyAlignment="1">
      <alignment horizontal="left"/>
    </xf>
    <xf numFmtId="0" fontId="15" fillId="4" borderId="0" xfId="0" applyFont="1" applyFill="1" applyAlignment="1">
      <alignment horizontal="left"/>
    </xf>
    <xf numFmtId="0" fontId="11" fillId="0" borderId="0" xfId="0" applyFont="1" applyAlignment="1">
      <alignment horizontal="center"/>
    </xf>
    <xf numFmtId="0" fontId="28" fillId="4" borderId="2" xfId="6" applyFont="1" applyFill="1" applyBorder="1" applyAlignment="1">
      <alignment wrapText="1"/>
    </xf>
    <xf numFmtId="0" fontId="30" fillId="4" borderId="5" xfId="0" applyFont="1" applyFill="1" applyBorder="1" applyAlignment="1">
      <alignment horizontal="center"/>
    </xf>
    <xf numFmtId="4" fontId="30" fillId="0" borderId="4" xfId="0" applyNumberFormat="1" applyFont="1" applyBorder="1" applyAlignment="1">
      <alignment horizontal="right"/>
    </xf>
    <xf numFmtId="0" fontId="30" fillId="4" borderId="3" xfId="0" applyFont="1" applyFill="1" applyBorder="1" applyAlignment="1">
      <alignment horizontal="center"/>
    </xf>
    <xf numFmtId="0" fontId="21" fillId="4" borderId="2" xfId="0" applyFont="1" applyFill="1" applyBorder="1" applyAlignment="1">
      <alignment horizontal="left" wrapText="1"/>
    </xf>
    <xf numFmtId="0" fontId="10" fillId="0" borderId="5" xfId="0" applyFont="1" applyBorder="1" applyAlignment="1">
      <alignment vertical="center"/>
    </xf>
    <xf numFmtId="0" fontId="11" fillId="0" borderId="5" xfId="0" applyFont="1" applyBorder="1" applyAlignment="1">
      <alignment vertical="center" wrapText="1"/>
    </xf>
    <xf numFmtId="0" fontId="31" fillId="0" borderId="5" xfId="16" applyFont="1" applyBorder="1" applyAlignment="1">
      <alignment vertical="center" wrapText="1"/>
    </xf>
    <xf numFmtId="0" fontId="15" fillId="4" borderId="5" xfId="0" applyFont="1" applyFill="1" applyBorder="1" applyAlignment="1">
      <alignment vertical="top" wrapText="1"/>
    </xf>
    <xf numFmtId="4" fontId="26" fillId="4" borderId="5" xfId="9" applyNumberFormat="1" applyFont="1" applyFill="1" applyBorder="1" applyAlignment="1">
      <alignment wrapText="1"/>
    </xf>
    <xf numFmtId="4" fontId="26" fillId="4" borderId="2" xfId="9" applyNumberFormat="1" applyFont="1" applyFill="1" applyBorder="1"/>
    <xf numFmtId="0" fontId="26" fillId="4" borderId="5" xfId="9" applyFont="1" applyFill="1" applyBorder="1" applyAlignment="1">
      <alignment wrapText="1"/>
    </xf>
    <xf numFmtId="0" fontId="34" fillId="0" borderId="5" xfId="0" applyFont="1" applyBorder="1" applyAlignment="1">
      <alignment horizontal="left" wrapText="1"/>
    </xf>
    <xf numFmtId="0" fontId="25" fillId="0" borderId="5" xfId="0" applyFont="1" applyBorder="1" applyAlignment="1">
      <alignment horizontal="center" wrapText="1"/>
    </xf>
    <xf numFmtId="4" fontId="34" fillId="0" borderId="4" xfId="0" applyNumberFormat="1" applyFont="1" applyBorder="1" applyAlignment="1">
      <alignment horizontal="right" wrapText="1"/>
    </xf>
    <xf numFmtId="0" fontId="34" fillId="0" borderId="5" xfId="0" applyFont="1" applyBorder="1" applyAlignment="1">
      <alignment wrapText="1"/>
    </xf>
    <xf numFmtId="0" fontId="25" fillId="0" borderId="5" xfId="0" applyFont="1" applyBorder="1" applyAlignment="1">
      <alignment horizontal="center"/>
    </xf>
    <xf numFmtId="0" fontId="35" fillId="7" borderId="5" xfId="0" applyFont="1" applyFill="1" applyBorder="1" applyAlignment="1">
      <alignment wrapText="1"/>
    </xf>
    <xf numFmtId="0" fontId="25" fillId="0" borderId="2" xfId="0" applyFont="1" applyBorder="1" applyAlignment="1">
      <alignment wrapText="1"/>
    </xf>
    <xf numFmtId="0" fontId="25" fillId="4" borderId="3" xfId="0" applyFont="1" applyFill="1" applyBorder="1" applyAlignment="1">
      <alignment horizontal="left" vertical="center" wrapText="1"/>
    </xf>
    <xf numFmtId="0" fontId="25" fillId="4" borderId="3" xfId="0" applyFont="1" applyFill="1" applyBorder="1" applyAlignment="1">
      <alignment horizontal="center"/>
    </xf>
    <xf numFmtId="0" fontId="25" fillId="0" borderId="2" xfId="0" applyFont="1" applyBorder="1" applyAlignment="1">
      <alignment horizontal="center"/>
    </xf>
    <xf numFmtId="0" fontId="36" fillId="4" borderId="5" xfId="0" applyFont="1" applyFill="1" applyBorder="1"/>
    <xf numFmtId="0" fontId="27" fillId="0" borderId="5" xfId="0" applyFont="1" applyBorder="1" applyAlignment="1">
      <alignment horizontal="center"/>
    </xf>
    <xf numFmtId="0" fontId="27" fillId="0" borderId="3" xfId="0" applyFont="1" applyBorder="1" applyAlignment="1">
      <alignment wrapText="1"/>
    </xf>
    <xf numFmtId="0" fontId="27" fillId="0" borderId="3" xfId="0" applyFont="1" applyBorder="1" applyAlignment="1">
      <alignment horizontal="center"/>
    </xf>
    <xf numFmtId="4" fontId="27" fillId="0" borderId="4" xfId="0" applyNumberFormat="1" applyFont="1" applyBorder="1" applyAlignment="1">
      <alignment horizontal="right"/>
    </xf>
    <xf numFmtId="0" fontId="27" fillId="4" borderId="5" xfId="0" applyFont="1" applyFill="1" applyBorder="1" applyAlignment="1">
      <alignment horizontal="center"/>
    </xf>
    <xf numFmtId="0" fontId="27" fillId="4" borderId="3" xfId="0" applyFont="1" applyFill="1" applyBorder="1" applyAlignment="1">
      <alignment horizontal="center"/>
    </xf>
    <xf numFmtId="0" fontId="27" fillId="0" borderId="2" xfId="0" applyFont="1" applyBorder="1" applyAlignment="1">
      <alignment horizontal="center"/>
    </xf>
    <xf numFmtId="0" fontId="30" fillId="4" borderId="5" xfId="0" applyFont="1" applyFill="1" applyBorder="1"/>
    <xf numFmtId="4" fontId="30" fillId="4" borderId="4" xfId="0" applyNumberFormat="1" applyFont="1" applyFill="1" applyBorder="1" applyAlignment="1">
      <alignment horizontal="right"/>
    </xf>
    <xf numFmtId="0" fontId="27" fillId="4" borderId="3" xfId="0" applyFont="1" applyFill="1" applyBorder="1"/>
    <xf numFmtId="0" fontId="27" fillId="0" borderId="3" xfId="0" applyFont="1" applyBorder="1"/>
    <xf numFmtId="0" fontId="10" fillId="0" borderId="2" xfId="0" applyFont="1" applyBorder="1" applyAlignment="1">
      <alignment wrapText="1"/>
    </xf>
    <xf numFmtId="0" fontId="14" fillId="4" borderId="5" xfId="0" applyFont="1" applyFill="1" applyBorder="1"/>
    <xf numFmtId="0" fontId="25" fillId="4" borderId="5" xfId="0" applyFont="1" applyFill="1" applyBorder="1" applyAlignment="1">
      <alignment horizontal="center"/>
    </xf>
    <xf numFmtId="0" fontId="9" fillId="4" borderId="2" xfId="0" applyFont="1" applyFill="1" applyBorder="1"/>
    <xf numFmtId="0" fontId="25" fillId="4" borderId="3" xfId="0" applyFont="1" applyFill="1" applyBorder="1" applyAlignment="1">
      <alignment wrapText="1"/>
    </xf>
    <xf numFmtId="2" fontId="9" fillId="0" borderId="0" xfId="0" applyNumberFormat="1" applyFont="1"/>
    <xf numFmtId="0" fontId="11" fillId="5" borderId="0" xfId="0" applyFont="1" applyFill="1"/>
    <xf numFmtId="4" fontId="11" fillId="4" borderId="0" xfId="0" applyNumberFormat="1" applyFont="1" applyFill="1"/>
    <xf numFmtId="4" fontId="9" fillId="0" borderId="0" xfId="0" applyNumberFormat="1" applyFont="1"/>
    <xf numFmtId="0" fontId="21" fillId="4" borderId="5" xfId="6" applyFont="1" applyFill="1" applyBorder="1"/>
    <xf numFmtId="0" fontId="25" fillId="4" borderId="3" xfId="0" applyFont="1" applyFill="1" applyBorder="1"/>
    <xf numFmtId="0" fontId="9" fillId="4" borderId="12" xfId="0" applyFont="1" applyFill="1" applyBorder="1" applyAlignment="1">
      <alignment horizontal="center"/>
    </xf>
    <xf numFmtId="0" fontId="9" fillId="4" borderId="9" xfId="0" applyFont="1" applyFill="1" applyBorder="1" applyAlignment="1">
      <alignment horizontal="center"/>
    </xf>
    <xf numFmtId="0" fontId="9" fillId="4" borderId="10" xfId="0" applyFont="1" applyFill="1" applyBorder="1" applyAlignment="1">
      <alignment horizontal="center"/>
    </xf>
    <xf numFmtId="0" fontId="9" fillId="4" borderId="5" xfId="0" applyFont="1" applyFill="1" applyBorder="1" applyAlignment="1">
      <alignment horizontal="center" vertical="top"/>
    </xf>
    <xf numFmtId="0" fontId="26" fillId="4" borderId="5" xfId="6" applyFont="1" applyFill="1" applyBorder="1"/>
    <xf numFmtId="0" fontId="9" fillId="4" borderId="5" xfId="4" applyFont="1" applyFill="1" applyBorder="1" applyAlignment="1">
      <alignment horizontal="center"/>
    </xf>
    <xf numFmtId="4" fontId="9" fillId="4" borderId="4" xfId="4" applyNumberFormat="1" applyFont="1" applyFill="1" applyBorder="1"/>
    <xf numFmtId="0" fontId="9" fillId="4" borderId="0" xfId="4" applyFont="1" applyFill="1"/>
    <xf numFmtId="0" fontId="9" fillId="4" borderId="3" xfId="4" applyFont="1" applyFill="1" applyBorder="1"/>
    <xf numFmtId="0" fontId="9" fillId="4" borderId="3" xfId="4" applyFont="1" applyFill="1" applyBorder="1" applyAlignment="1">
      <alignment horizontal="center"/>
    </xf>
    <xf numFmtId="0" fontId="39" fillId="4" borderId="5" xfId="0" applyFont="1" applyFill="1" applyBorder="1" applyAlignment="1">
      <alignment horizontal="center"/>
    </xf>
    <xf numFmtId="0" fontId="19" fillId="0" borderId="5" xfId="0" applyFont="1" applyBorder="1" applyAlignment="1">
      <alignment horizontal="center"/>
    </xf>
    <xf numFmtId="4" fontId="27" fillId="4" borderId="5" xfId="0" applyNumberFormat="1" applyFont="1" applyFill="1" applyBorder="1" applyAlignment="1">
      <alignment horizontal="right"/>
    </xf>
    <xf numFmtId="0" fontId="38" fillId="4" borderId="3" xfId="9" applyFont="1" applyFill="1" applyBorder="1" applyAlignment="1">
      <alignment vertical="center" wrapText="1"/>
    </xf>
    <xf numFmtId="0" fontId="15" fillId="7" borderId="5" xfId="0" applyFont="1" applyFill="1" applyBorder="1" applyAlignment="1">
      <alignment vertical="center"/>
    </xf>
    <xf numFmtId="0" fontId="40" fillId="4" borderId="5" xfId="6" applyFont="1" applyFill="1" applyBorder="1" applyAlignment="1">
      <alignment vertical="center"/>
    </xf>
    <xf numFmtId="2" fontId="41" fillId="4" borderId="5" xfId="6" applyNumberFormat="1" applyFont="1" applyFill="1" applyBorder="1"/>
    <xf numFmtId="2" fontId="41" fillId="4" borderId="2" xfId="6" applyNumberFormat="1" applyFont="1" applyFill="1" applyBorder="1"/>
    <xf numFmtId="0" fontId="15" fillId="7" borderId="2" xfId="0" applyFont="1" applyFill="1" applyBorder="1" applyAlignment="1">
      <alignment vertical="center" wrapText="1"/>
    </xf>
    <xf numFmtId="0" fontId="28" fillId="4" borderId="5" xfId="6" applyFont="1" applyFill="1" applyBorder="1" applyAlignment="1">
      <alignment vertical="center"/>
    </xf>
    <xf numFmtId="0" fontId="26" fillId="4" borderId="5" xfId="0" applyFont="1" applyFill="1" applyBorder="1" applyAlignment="1">
      <alignment vertical="center" wrapText="1"/>
    </xf>
    <xf numFmtId="0" fontId="30" fillId="4" borderId="5" xfId="0" applyFont="1" applyFill="1" applyBorder="1" applyAlignment="1">
      <alignment vertical="center" wrapText="1"/>
    </xf>
    <xf numFmtId="0" fontId="18" fillId="7" borderId="5" xfId="0" applyFont="1" applyFill="1" applyBorder="1" applyAlignment="1">
      <alignment wrapText="1"/>
    </xf>
    <xf numFmtId="0" fontId="18" fillId="7" borderId="5" xfId="0" applyFont="1" applyFill="1" applyBorder="1" applyAlignment="1">
      <alignment vertical="center" wrapText="1"/>
    </xf>
    <xf numFmtId="4" fontId="27" fillId="8" borderId="4" xfId="0" applyNumberFormat="1" applyFont="1" applyFill="1" applyBorder="1" applyAlignment="1">
      <alignment horizontal="right"/>
    </xf>
    <xf numFmtId="0" fontId="27" fillId="0" borderId="2" xfId="0" applyFont="1" applyBorder="1"/>
    <xf numFmtId="0" fontId="38" fillId="0" borderId="5" xfId="0" applyFont="1" applyBorder="1" applyAlignment="1">
      <alignment vertical="center" wrapText="1"/>
    </xf>
    <xf numFmtId="0" fontId="43" fillId="0" borderId="3" xfId="4" applyFont="1" applyBorder="1"/>
    <xf numFmtId="0" fontId="38" fillId="0" borderId="2" xfId="0" applyFont="1" applyBorder="1" applyAlignment="1">
      <alignment vertical="center"/>
    </xf>
    <xf numFmtId="0" fontId="11" fillId="4" borderId="0" xfId="0" applyFont="1" applyFill="1" applyAlignment="1">
      <alignment horizontal="center"/>
    </xf>
    <xf numFmtId="0" fontId="11" fillId="4" borderId="5" xfId="0" applyFont="1" applyFill="1" applyBorder="1" applyAlignment="1">
      <alignment wrapText="1"/>
    </xf>
    <xf numFmtId="0" fontId="9" fillId="4" borderId="5" xfId="0" applyFont="1" applyFill="1" applyBorder="1" applyAlignment="1">
      <alignment vertical="center" wrapText="1"/>
    </xf>
    <xf numFmtId="0" fontId="9" fillId="4" borderId="5" xfId="16" applyFont="1" applyFill="1" applyBorder="1" applyAlignment="1">
      <alignment vertical="center" wrapText="1"/>
    </xf>
    <xf numFmtId="0" fontId="10" fillId="4" borderId="5" xfId="0" applyFont="1" applyFill="1" applyBorder="1"/>
    <xf numFmtId="0" fontId="9" fillId="4" borderId="5" xfId="0" applyFont="1" applyFill="1" applyBorder="1" applyAlignment="1">
      <alignment wrapText="1"/>
    </xf>
    <xf numFmtId="0" fontId="9" fillId="4" borderId="5" xfId="0" applyFont="1" applyFill="1" applyBorder="1" applyAlignment="1">
      <alignment horizontal="left" vertical="center" wrapText="1"/>
    </xf>
    <xf numFmtId="0" fontId="10" fillId="4" borderId="5" xfId="0" applyFont="1" applyFill="1" applyBorder="1" applyAlignment="1">
      <alignment wrapText="1"/>
    </xf>
    <xf numFmtId="0" fontId="10" fillId="4" borderId="3" xfId="0" applyFont="1" applyFill="1" applyBorder="1" applyAlignment="1">
      <alignment wrapText="1"/>
    </xf>
    <xf numFmtId="0" fontId="9" fillId="4" borderId="0" xfId="0" applyFont="1" applyFill="1" applyAlignment="1">
      <alignment horizontal="center"/>
    </xf>
    <xf numFmtId="0" fontId="27" fillId="4" borderId="5" xfId="16" applyFont="1" applyFill="1" applyBorder="1" applyAlignment="1">
      <alignment vertical="center" wrapText="1"/>
    </xf>
    <xf numFmtId="0" fontId="44" fillId="4" borderId="5" xfId="0" applyFont="1" applyFill="1" applyBorder="1" applyAlignment="1">
      <alignment vertical="center" wrapText="1"/>
    </xf>
    <xf numFmtId="2" fontId="9" fillId="4" borderId="0" xfId="0" applyNumberFormat="1" applyFont="1" applyFill="1"/>
    <xf numFmtId="0" fontId="15" fillId="4" borderId="5" xfId="13" applyFont="1" applyFill="1" applyBorder="1" applyAlignment="1">
      <alignment vertical="center"/>
    </xf>
    <xf numFmtId="0" fontId="11" fillId="4" borderId="5" xfId="0" applyFont="1" applyFill="1" applyBorder="1" applyAlignment="1">
      <alignment horizontal="left" vertical="center" wrapText="1"/>
    </xf>
    <xf numFmtId="0" fontId="9" fillId="4" borderId="2" xfId="0" applyFont="1" applyFill="1" applyBorder="1" applyAlignment="1">
      <alignment wrapText="1"/>
    </xf>
    <xf numFmtId="0" fontId="38" fillId="4" borderId="5" xfId="0" applyFont="1" applyFill="1" applyBorder="1" applyAlignment="1">
      <alignment wrapText="1"/>
    </xf>
    <xf numFmtId="0" fontId="38" fillId="4" borderId="5" xfId="0" applyFont="1" applyFill="1" applyBorder="1" applyAlignment="1">
      <alignment vertical="center" wrapText="1"/>
    </xf>
    <xf numFmtId="0" fontId="25" fillId="4" borderId="5" xfId="0" applyFont="1" applyFill="1" applyBorder="1" applyAlignment="1">
      <alignment horizontal="left" vertical="center" wrapText="1"/>
    </xf>
    <xf numFmtId="4" fontId="9" fillId="4" borderId="0" xfId="0" applyNumberFormat="1" applyFont="1" applyFill="1"/>
    <xf numFmtId="2" fontId="9" fillId="4" borderId="5" xfId="0" applyNumberFormat="1" applyFont="1" applyFill="1" applyBorder="1" applyAlignment="1">
      <alignment vertical="center" wrapText="1"/>
    </xf>
    <xf numFmtId="0" fontId="9" fillId="4" borderId="5" xfId="9" applyFill="1" applyBorder="1" applyAlignment="1">
      <alignment vertical="center" wrapText="1"/>
    </xf>
    <xf numFmtId="0" fontId="35" fillId="4" borderId="5" xfId="0" applyFont="1" applyFill="1" applyBorder="1"/>
    <xf numFmtId="0" fontId="25" fillId="4" borderId="2" xfId="0" applyFont="1" applyFill="1" applyBorder="1" applyAlignment="1">
      <alignment horizontal="center"/>
    </xf>
    <xf numFmtId="0" fontId="35" fillId="4" borderId="3" xfId="0" applyFont="1" applyFill="1" applyBorder="1"/>
    <xf numFmtId="0" fontId="25" fillId="4" borderId="5" xfId="0" applyFont="1" applyFill="1" applyBorder="1"/>
    <xf numFmtId="0" fontId="25" fillId="4" borderId="2" xfId="0" applyFont="1" applyFill="1" applyBorder="1" applyAlignment="1">
      <alignment wrapText="1"/>
    </xf>
    <xf numFmtId="0" fontId="38" fillId="4" borderId="5" xfId="10" applyFont="1" applyFill="1" applyBorder="1" applyAlignment="1">
      <alignment horizontal="left" vertical="center" wrapText="1"/>
    </xf>
    <xf numFmtId="0" fontId="25" fillId="4" borderId="5" xfId="0" applyFont="1" applyFill="1" applyBorder="1" applyAlignment="1">
      <alignment vertical="center" wrapText="1"/>
    </xf>
    <xf numFmtId="0" fontId="25" fillId="4" borderId="5" xfId="9" applyFont="1" applyFill="1" applyBorder="1" applyAlignment="1">
      <alignment horizontal="left" vertical="center" wrapText="1"/>
    </xf>
    <xf numFmtId="0" fontId="25" fillId="4" borderId="5" xfId="0" applyFont="1" applyFill="1" applyBorder="1" applyAlignment="1">
      <alignment wrapText="1"/>
    </xf>
    <xf numFmtId="0" fontId="27" fillId="4" borderId="5" xfId="0" applyFont="1" applyFill="1" applyBorder="1" applyAlignment="1">
      <alignment horizontal="left" vertical="center" wrapText="1"/>
    </xf>
    <xf numFmtId="0" fontId="42" fillId="4" borderId="5" xfId="0" applyFont="1" applyFill="1" applyBorder="1" applyAlignment="1">
      <alignment vertical="center" wrapText="1"/>
    </xf>
    <xf numFmtId="0" fontId="25" fillId="4" borderId="2" xfId="6" applyFont="1" applyFill="1" applyBorder="1" applyAlignment="1">
      <alignment wrapText="1"/>
    </xf>
    <xf numFmtId="0" fontId="9" fillId="4" borderId="3" xfId="0" applyFont="1" applyFill="1" applyBorder="1" applyAlignment="1">
      <alignment wrapText="1"/>
    </xf>
    <xf numFmtId="0" fontId="9" fillId="4" borderId="2" xfId="0" applyFont="1" applyFill="1" applyBorder="1" applyAlignment="1">
      <alignment vertical="top" wrapText="1"/>
    </xf>
    <xf numFmtId="0" fontId="27" fillId="4" borderId="5" xfId="0" applyFont="1" applyFill="1" applyBorder="1" applyAlignment="1">
      <alignment vertical="top" wrapText="1"/>
    </xf>
    <xf numFmtId="0" fontId="27" fillId="4" borderId="5" xfId="0" applyFont="1" applyFill="1" applyBorder="1" applyAlignment="1">
      <alignment vertical="center" wrapText="1"/>
    </xf>
    <xf numFmtId="0" fontId="38" fillId="4" borderId="5" xfId="16" applyFont="1" applyFill="1" applyBorder="1" applyAlignment="1">
      <alignment wrapText="1"/>
    </xf>
    <xf numFmtId="0" fontId="27" fillId="4" borderId="5" xfId="6" applyFont="1" applyFill="1" applyBorder="1" applyAlignment="1">
      <alignment horizontal="left" vertical="center" wrapText="1"/>
    </xf>
    <xf numFmtId="0" fontId="37" fillId="4" borderId="5" xfId="0" applyFont="1" applyFill="1" applyBorder="1"/>
    <xf numFmtId="0" fontId="37" fillId="4" borderId="3" xfId="0" applyFont="1" applyFill="1" applyBorder="1"/>
    <xf numFmtId="0" fontId="27" fillId="4" borderId="5" xfId="0" applyFont="1" applyFill="1" applyBorder="1" applyAlignment="1">
      <alignment wrapText="1"/>
    </xf>
    <xf numFmtId="0" fontId="15" fillId="4" borderId="6" xfId="0" applyFont="1" applyFill="1" applyBorder="1"/>
    <xf numFmtId="0" fontId="9" fillId="4" borderId="7" xfId="0" applyFont="1" applyFill="1" applyBorder="1"/>
    <xf numFmtId="0" fontId="9" fillId="4" borderId="8" xfId="0" applyFont="1" applyFill="1" applyBorder="1"/>
    <xf numFmtId="0" fontId="8" fillId="4" borderId="5" xfId="0" applyFont="1" applyFill="1" applyBorder="1" applyAlignment="1">
      <alignment horizontal="left" wrapText="1"/>
    </xf>
    <xf numFmtId="0" fontId="9" fillId="4" borderId="5" xfId="0" applyFont="1" applyFill="1" applyBorder="1" applyAlignment="1">
      <alignment horizontal="center" wrapText="1"/>
    </xf>
    <xf numFmtId="4" fontId="8" fillId="4" borderId="4" xfId="0" applyNumberFormat="1" applyFont="1" applyFill="1" applyBorder="1" applyAlignment="1">
      <alignment horizontal="right" wrapText="1"/>
    </xf>
    <xf numFmtId="0" fontId="8" fillId="4" borderId="5" xfId="0" applyFont="1" applyFill="1" applyBorder="1"/>
    <xf numFmtId="0" fontId="38" fillId="4" borderId="5" xfId="0" applyFont="1" applyFill="1" applyBorder="1" applyAlignment="1">
      <alignment horizontal="justify" vertical="center" wrapText="1"/>
    </xf>
    <xf numFmtId="0" fontId="25" fillId="4" borderId="5" xfId="0" applyFont="1" applyFill="1" applyBorder="1" applyAlignment="1">
      <alignment vertical="top" wrapText="1"/>
    </xf>
    <xf numFmtId="0" fontId="27" fillId="4" borderId="5" xfId="10" applyFont="1" applyFill="1" applyBorder="1" applyAlignment="1">
      <alignment horizontal="left" vertical="center" wrapText="1"/>
    </xf>
    <xf numFmtId="0" fontId="27" fillId="4" borderId="5" xfId="15" applyFont="1" applyFill="1" applyBorder="1" applyAlignment="1">
      <alignment vertical="top" wrapText="1"/>
    </xf>
    <xf numFmtId="0" fontId="9" fillId="4" borderId="5" xfId="16" applyFont="1" applyFill="1" applyBorder="1" applyAlignment="1">
      <alignment wrapText="1"/>
    </xf>
    <xf numFmtId="0" fontId="42" fillId="4" borderId="2" xfId="9" applyFont="1" applyFill="1" applyBorder="1" applyAlignment="1">
      <alignment wrapText="1"/>
    </xf>
    <xf numFmtId="0" fontId="42" fillId="4" borderId="2" xfId="10" applyFont="1" applyFill="1" applyBorder="1" applyAlignment="1">
      <alignment horizontal="left" vertical="center" wrapText="1"/>
    </xf>
    <xf numFmtId="2" fontId="42" fillId="4" borderId="2" xfId="0" applyNumberFormat="1" applyFont="1" applyFill="1" applyBorder="1" applyAlignment="1">
      <alignment wrapText="1"/>
    </xf>
    <xf numFmtId="2" fontId="9" fillId="4" borderId="2" xfId="0" applyNumberFormat="1" applyFont="1" applyFill="1" applyBorder="1" applyAlignment="1">
      <alignment vertical="center" wrapText="1"/>
    </xf>
    <xf numFmtId="0" fontId="42" fillId="4" borderId="5" xfId="9" applyFont="1" applyFill="1" applyBorder="1" applyAlignment="1">
      <alignment horizontal="left" vertical="center" wrapText="1"/>
    </xf>
    <xf numFmtId="0" fontId="38" fillId="4" borderId="5" xfId="9" applyFont="1" applyFill="1" applyBorder="1" applyAlignment="1">
      <alignment horizontal="left" vertical="center" wrapText="1"/>
    </xf>
    <xf numFmtId="0" fontId="9" fillId="4" borderId="5" xfId="0" applyFont="1" applyFill="1" applyBorder="1"/>
    <xf numFmtId="0" fontId="42" fillId="4" borderId="2" xfId="9" applyFont="1" applyFill="1" applyBorder="1" applyAlignment="1">
      <alignment vertical="center" wrapText="1"/>
    </xf>
    <xf numFmtId="0" fontId="10" fillId="4" borderId="5" xfId="0" applyFont="1" applyFill="1" applyBorder="1" applyAlignment="1">
      <alignment horizontal="left"/>
    </xf>
    <xf numFmtId="4" fontId="9" fillId="4" borderId="5" xfId="0" applyNumberFormat="1" applyFont="1" applyFill="1" applyBorder="1" applyAlignment="1">
      <alignment horizontal="right"/>
    </xf>
    <xf numFmtId="0" fontId="8" fillId="4" borderId="2" xfId="0" applyFont="1" applyFill="1" applyBorder="1"/>
    <xf numFmtId="0" fontId="26" fillId="4" borderId="2" xfId="0" applyFont="1" applyFill="1" applyBorder="1"/>
    <xf numFmtId="0" fontId="42" fillId="4" borderId="2" xfId="4" applyFont="1" applyFill="1" applyBorder="1" applyAlignment="1">
      <alignment vertical="center" wrapText="1"/>
    </xf>
    <xf numFmtId="49" fontId="42" fillId="4" borderId="2" xfId="4" applyNumberFormat="1" applyFont="1" applyFill="1" applyBorder="1" applyAlignment="1">
      <alignment vertical="center" wrapText="1"/>
    </xf>
    <xf numFmtId="0" fontId="42" fillId="4" borderId="2" xfId="0" applyFont="1" applyFill="1" applyBorder="1" applyAlignment="1">
      <alignment vertical="center" wrapText="1"/>
    </xf>
    <xf numFmtId="0" fontId="38" fillId="4" borderId="5" xfId="18" applyFont="1" applyFill="1" applyBorder="1" applyAlignment="1">
      <alignment vertical="center" wrapText="1"/>
    </xf>
    <xf numFmtId="0" fontId="38" fillId="4" borderId="5" xfId="18" applyFont="1" applyFill="1" applyBorder="1" applyAlignment="1">
      <alignment wrapText="1"/>
    </xf>
    <xf numFmtId="0" fontId="38" fillId="4" borderId="5" xfId="20" applyFont="1" applyFill="1" applyBorder="1" applyAlignment="1">
      <alignment vertical="center" wrapText="1"/>
    </xf>
    <xf numFmtId="0" fontId="42" fillId="4" borderId="5" xfId="20" applyFont="1" applyFill="1" applyBorder="1" applyAlignment="1">
      <alignment vertical="center" wrapText="1"/>
    </xf>
    <xf numFmtId="0" fontId="15" fillId="4" borderId="5" xfId="0" applyFont="1" applyFill="1" applyBorder="1" applyAlignment="1">
      <alignment wrapText="1"/>
    </xf>
    <xf numFmtId="0" fontId="38" fillId="4" borderId="5" xfId="0" applyFont="1" applyFill="1" applyBorder="1" applyAlignment="1">
      <alignment vertical="center"/>
    </xf>
    <xf numFmtId="0" fontId="38" fillId="4" borderId="5" xfId="0" applyFont="1" applyFill="1" applyBorder="1"/>
    <xf numFmtId="0" fontId="42" fillId="4" borderId="5" xfId="0" applyFont="1" applyFill="1" applyBorder="1" applyAlignment="1">
      <alignment vertical="center"/>
    </xf>
    <xf numFmtId="0" fontId="42" fillId="4" borderId="5" xfId="9" applyFont="1" applyFill="1" applyBorder="1" applyAlignment="1">
      <alignment vertical="center" wrapText="1"/>
    </xf>
    <xf numFmtId="0" fontId="38" fillId="4" borderId="5" xfId="9" applyFont="1" applyFill="1" applyBorder="1" applyAlignment="1">
      <alignment wrapText="1"/>
    </xf>
    <xf numFmtId="0" fontId="38" fillId="4" borderId="5" xfId="3" applyFont="1" applyFill="1" applyBorder="1" applyAlignment="1">
      <alignment vertical="center" wrapText="1"/>
    </xf>
    <xf numFmtId="0" fontId="38" fillId="4" borderId="5" xfId="0" applyFont="1" applyFill="1" applyBorder="1" applyAlignment="1">
      <alignment horizontal="left" vertical="center" wrapText="1"/>
    </xf>
    <xf numFmtId="0" fontId="38" fillId="4" borderId="2" xfId="16" applyFont="1" applyFill="1" applyBorder="1" applyAlignment="1">
      <alignment horizontal="left" vertical="center" wrapText="1"/>
    </xf>
    <xf numFmtId="0" fontId="46" fillId="4" borderId="2" xfId="0" applyFont="1" applyFill="1" applyBorder="1" applyAlignment="1">
      <alignment vertical="center"/>
    </xf>
    <xf numFmtId="0" fontId="38" fillId="4" borderId="2" xfId="0" applyFont="1" applyFill="1" applyBorder="1" applyAlignment="1">
      <alignment vertical="center"/>
    </xf>
    <xf numFmtId="0" fontId="38" fillId="4" borderId="2" xfId="0" applyFont="1" applyFill="1" applyBorder="1" applyAlignment="1">
      <alignment vertical="center" wrapText="1"/>
    </xf>
    <xf numFmtId="0" fontId="47" fillId="4" borderId="2" xfId="0" applyFont="1" applyFill="1" applyBorder="1" applyAlignment="1">
      <alignment horizontal="left" vertical="center" wrapText="1"/>
    </xf>
    <xf numFmtId="0" fontId="11" fillId="4" borderId="2" xfId="0" applyFont="1" applyFill="1" applyBorder="1" applyAlignment="1">
      <alignment vertical="center"/>
    </xf>
    <xf numFmtId="0" fontId="38" fillId="4" borderId="2" xfId="6" applyFont="1" applyFill="1" applyBorder="1" applyAlignment="1">
      <alignment vertical="center"/>
    </xf>
    <xf numFmtId="4" fontId="38" fillId="4" borderId="2" xfId="9" applyNumberFormat="1" applyFont="1" applyFill="1" applyBorder="1"/>
    <xf numFmtId="0" fontId="10" fillId="4" borderId="2" xfId="0" applyFont="1" applyFill="1" applyBorder="1" applyAlignment="1">
      <alignment wrapText="1"/>
    </xf>
    <xf numFmtId="4" fontId="8" fillId="4" borderId="4" xfId="0" applyNumberFormat="1" applyFont="1" applyFill="1" applyBorder="1" applyAlignment="1">
      <alignment horizontal="right"/>
    </xf>
    <xf numFmtId="0" fontId="8" fillId="4" borderId="0" xfId="0" applyFont="1" applyFill="1"/>
    <xf numFmtId="0" fontId="38" fillId="4" borderId="5" xfId="9" applyFont="1" applyFill="1" applyBorder="1" applyAlignment="1">
      <alignment vertical="center" wrapText="1"/>
    </xf>
    <xf numFmtId="0" fontId="42" fillId="4" borderId="5" xfId="10" applyFont="1" applyFill="1" applyBorder="1" applyAlignment="1">
      <alignment horizontal="left" vertical="center" wrapText="1"/>
    </xf>
    <xf numFmtId="0" fontId="27" fillId="4" borderId="5" xfId="9" applyFont="1" applyFill="1" applyBorder="1" applyAlignment="1">
      <alignment vertical="center" wrapText="1"/>
    </xf>
    <xf numFmtId="0" fontId="42" fillId="4" borderId="2" xfId="6" applyFont="1" applyFill="1" applyBorder="1" applyAlignment="1">
      <alignment vertical="center" wrapText="1"/>
    </xf>
    <xf numFmtId="0" fontId="42" fillId="4" borderId="5" xfId="18" applyFont="1" applyFill="1" applyBorder="1" applyAlignment="1">
      <alignment wrapText="1"/>
    </xf>
    <xf numFmtId="0" fontId="47" fillId="4" borderId="5" xfId="3" applyFont="1" applyFill="1" applyBorder="1" applyAlignment="1">
      <alignment vertical="center" wrapText="1"/>
    </xf>
    <xf numFmtId="0" fontId="42" fillId="4" borderId="5" xfId="16" applyFont="1" applyFill="1" applyBorder="1" applyAlignment="1">
      <alignment vertical="center" wrapText="1"/>
    </xf>
    <xf numFmtId="0" fontId="47" fillId="4" borderId="5" xfId="0" applyFont="1" applyFill="1" applyBorder="1" applyAlignment="1">
      <alignment vertical="center" wrapText="1"/>
    </xf>
    <xf numFmtId="0" fontId="9" fillId="4" borderId="5" xfId="4" applyFont="1" applyFill="1" applyBorder="1"/>
    <xf numFmtId="0" fontId="15" fillId="4" borderId="5" xfId="4" applyFont="1" applyFill="1" applyBorder="1"/>
    <xf numFmtId="0" fontId="47" fillId="4" borderId="5" xfId="0" applyFont="1" applyFill="1" applyBorder="1" applyAlignment="1">
      <alignment horizontal="left" vertical="center" wrapText="1"/>
    </xf>
    <xf numFmtId="4" fontId="38" fillId="4" borderId="5" xfId="9" applyNumberFormat="1" applyFont="1" applyFill="1" applyBorder="1" applyAlignment="1">
      <alignment vertical="center" wrapText="1"/>
    </xf>
    <xf numFmtId="4" fontId="38" fillId="4" borderId="5" xfId="9" applyNumberFormat="1" applyFont="1" applyFill="1" applyBorder="1" applyAlignment="1">
      <alignment vertical="center"/>
    </xf>
    <xf numFmtId="0" fontId="27" fillId="4" borderId="5" xfId="9" applyFont="1" applyFill="1" applyBorder="1" applyAlignment="1">
      <alignment horizontal="left" wrapText="1"/>
    </xf>
    <xf numFmtId="0" fontId="42" fillId="4" borderId="5" xfId="9" applyFont="1" applyFill="1" applyBorder="1" applyAlignment="1">
      <alignment wrapText="1"/>
    </xf>
    <xf numFmtId="0" fontId="38" fillId="4" borderId="2" xfId="9" applyFont="1" applyFill="1" applyBorder="1" applyAlignment="1">
      <alignment horizontal="left" vertical="center" wrapText="1"/>
    </xf>
    <xf numFmtId="0" fontId="26" fillId="4" borderId="2" xfId="6" applyFont="1" applyFill="1" applyBorder="1" applyAlignment="1">
      <alignment wrapText="1"/>
    </xf>
    <xf numFmtId="0" fontId="30" fillId="4" borderId="5" xfId="0" applyFont="1" applyFill="1" applyBorder="1" applyAlignment="1">
      <alignment wrapText="1"/>
    </xf>
    <xf numFmtId="0" fontId="47" fillId="4" borderId="5" xfId="8" applyFont="1" applyFill="1" applyBorder="1" applyAlignment="1">
      <alignment vertical="center" wrapText="1"/>
    </xf>
    <xf numFmtId="0" fontId="47" fillId="4" borderId="2" xfId="0" applyFont="1" applyFill="1" applyBorder="1" applyAlignment="1">
      <alignment wrapText="1"/>
    </xf>
    <xf numFmtId="0" fontId="38" fillId="4" borderId="2" xfId="6" applyFont="1" applyFill="1" applyBorder="1" applyAlignment="1">
      <alignment vertical="center" wrapText="1"/>
    </xf>
    <xf numFmtId="4" fontId="38" fillId="4" borderId="2" xfId="9" applyNumberFormat="1" applyFont="1" applyFill="1" applyBorder="1" applyAlignment="1">
      <alignment vertical="center" wrapText="1"/>
    </xf>
    <xf numFmtId="4" fontId="38" fillId="4" borderId="2" xfId="9" applyNumberFormat="1" applyFont="1" applyFill="1" applyBorder="1" applyAlignment="1">
      <alignment vertical="center"/>
    </xf>
    <xf numFmtId="0" fontId="9" fillId="3" borderId="5" xfId="9" applyFill="1" applyBorder="1" applyAlignment="1">
      <alignment horizontal="left" vertical="center" wrapText="1"/>
    </xf>
    <xf numFmtId="0" fontId="9" fillId="3" borderId="5" xfId="0" applyFont="1" applyFill="1" applyBorder="1" applyAlignment="1">
      <alignment horizontal="center"/>
    </xf>
    <xf numFmtId="4" fontId="9" fillId="3" borderId="4" xfId="0" applyNumberFormat="1" applyFont="1" applyFill="1" applyBorder="1" applyAlignment="1">
      <alignment horizontal="right"/>
    </xf>
    <xf numFmtId="0" fontId="9" fillId="3" borderId="0" xfId="0" applyFont="1" applyFill="1"/>
    <xf numFmtId="0" fontId="9" fillId="3" borderId="3" xfId="0" applyFont="1" applyFill="1" applyBorder="1"/>
    <xf numFmtId="0" fontId="9" fillId="3" borderId="3" xfId="0" applyFont="1" applyFill="1" applyBorder="1" applyAlignment="1">
      <alignment horizontal="center"/>
    </xf>
    <xf numFmtId="0" fontId="38" fillId="3" borderId="5" xfId="19" applyFont="1" applyFill="1" applyBorder="1" applyAlignment="1">
      <alignment vertical="center"/>
    </xf>
    <xf numFmtId="0" fontId="10" fillId="3" borderId="5" xfId="0" applyFont="1" applyFill="1" applyBorder="1" applyAlignment="1">
      <alignment wrapText="1"/>
    </xf>
    <xf numFmtId="0" fontId="9" fillId="3" borderId="5" xfId="0" applyFont="1" applyFill="1" applyBorder="1"/>
    <xf numFmtId="4" fontId="0" fillId="3" borderId="4" xfId="0" applyNumberFormat="1" applyFill="1" applyBorder="1" applyAlignment="1">
      <alignment horizontal="right"/>
    </xf>
    <xf numFmtId="4" fontId="9" fillId="3" borderId="0" xfId="0" applyNumberFormat="1" applyFont="1" applyFill="1" applyAlignment="1">
      <alignment horizontal="right"/>
    </xf>
    <xf numFmtId="0" fontId="0" fillId="3" borderId="0" xfId="0" applyFill="1"/>
    <xf numFmtId="0" fontId="14" fillId="3" borderId="2" xfId="0" applyFont="1" applyFill="1" applyBorder="1"/>
    <xf numFmtId="0" fontId="0" fillId="3" borderId="5" xfId="0" applyFill="1" applyBorder="1" applyAlignment="1">
      <alignment horizontal="center"/>
    </xf>
    <xf numFmtId="0" fontId="0" fillId="3" borderId="3" xfId="0" applyFill="1" applyBorder="1" applyAlignment="1">
      <alignment horizontal="center"/>
    </xf>
    <xf numFmtId="0" fontId="18" fillId="3" borderId="2" xfId="0" applyFont="1" applyFill="1" applyBorder="1"/>
    <xf numFmtId="0" fontId="0" fillId="3" borderId="2" xfId="0" applyFill="1" applyBorder="1" applyAlignment="1">
      <alignment horizontal="center"/>
    </xf>
    <xf numFmtId="0" fontId="0" fillId="3" borderId="3" xfId="0" applyFill="1" applyBorder="1"/>
    <xf numFmtId="0" fontId="10" fillId="3" borderId="2" xfId="0" applyFont="1" applyFill="1" applyBorder="1" applyAlignment="1">
      <alignment wrapText="1"/>
    </xf>
    <xf numFmtId="0" fontId="9" fillId="3" borderId="2" xfId="0" applyFont="1" applyFill="1" applyBorder="1" applyAlignment="1">
      <alignment horizontal="center"/>
    </xf>
    <xf numFmtId="0" fontId="13" fillId="3" borderId="5" xfId="0" applyFont="1" applyFill="1" applyBorder="1" applyAlignment="1">
      <alignment horizontal="left"/>
    </xf>
    <xf numFmtId="0" fontId="15" fillId="3" borderId="5" xfId="0" applyFont="1" applyFill="1" applyBorder="1" applyAlignment="1">
      <alignment horizontal="center"/>
    </xf>
    <xf numFmtId="0" fontId="14" fillId="3" borderId="2" xfId="0" applyFont="1" applyFill="1" applyBorder="1" applyAlignment="1">
      <alignment horizontal="left"/>
    </xf>
    <xf numFmtId="0" fontId="9" fillId="3" borderId="3" xfId="0" applyFont="1" applyFill="1" applyBorder="1" applyAlignment="1">
      <alignment horizontal="left"/>
    </xf>
    <xf numFmtId="0" fontId="38" fillId="4" borderId="5" xfId="20" applyFont="1" applyFill="1" applyBorder="1" applyAlignment="1">
      <alignment vertical="top" wrapText="1"/>
    </xf>
    <xf numFmtId="0" fontId="38" fillId="4" borderId="2" xfId="16" applyFont="1" applyFill="1" applyBorder="1" applyAlignment="1">
      <alignment vertical="center" wrapText="1"/>
    </xf>
    <xf numFmtId="0" fontId="0" fillId="3" borderId="5" xfId="0" applyFill="1" applyBorder="1" applyAlignment="1">
      <alignment wrapText="1"/>
    </xf>
    <xf numFmtId="4" fontId="45" fillId="3" borderId="5" xfId="9" applyNumberFormat="1" applyFont="1" applyFill="1" applyBorder="1" applyAlignment="1">
      <alignment vertical="center"/>
    </xf>
    <xf numFmtId="0" fontId="11" fillId="3" borderId="5" xfId="0" applyFont="1" applyFill="1" applyBorder="1" applyAlignment="1">
      <alignment horizontal="center"/>
    </xf>
    <xf numFmtId="4" fontId="11" fillId="3" borderId="4" xfId="0" applyNumberFormat="1" applyFont="1" applyFill="1" applyBorder="1" applyAlignment="1">
      <alignment horizontal="right"/>
    </xf>
    <xf numFmtId="0" fontId="11" fillId="3" borderId="0" xfId="0" applyFont="1" applyFill="1"/>
    <xf numFmtId="0" fontId="11" fillId="3" borderId="2" xfId="0" applyFont="1" applyFill="1" applyBorder="1"/>
    <xf numFmtId="0" fontId="11" fillId="3" borderId="3" xfId="0" applyFont="1" applyFill="1" applyBorder="1" applyAlignment="1">
      <alignment horizontal="center"/>
    </xf>
    <xf numFmtId="0" fontId="11" fillId="9" borderId="5" xfId="0" applyFont="1" applyFill="1" applyBorder="1" applyAlignment="1">
      <alignment wrapText="1"/>
    </xf>
    <xf numFmtId="0" fontId="48" fillId="9" borderId="5" xfId="16" applyFont="1" applyFill="1" applyBorder="1" applyAlignment="1">
      <alignment wrapText="1"/>
    </xf>
    <xf numFmtId="0" fontId="27" fillId="4" borderId="3" xfId="0" applyFont="1" applyFill="1" applyBorder="1" applyAlignment="1">
      <alignment vertical="center"/>
    </xf>
    <xf numFmtId="0" fontId="13" fillId="4" borderId="5" xfId="0" applyFont="1" applyFill="1" applyBorder="1" applyAlignment="1">
      <alignment horizontal="left"/>
    </xf>
    <xf numFmtId="2" fontId="27" fillId="4" borderId="5" xfId="0" applyNumberFormat="1" applyFont="1" applyFill="1" applyBorder="1" applyAlignment="1">
      <alignment wrapText="1"/>
    </xf>
    <xf numFmtId="0" fontId="27" fillId="4" borderId="3" xfId="0" applyFont="1" applyFill="1" applyBorder="1" applyAlignment="1">
      <alignment wrapText="1"/>
    </xf>
    <xf numFmtId="2" fontId="27" fillId="0" borderId="2" xfId="0" applyNumberFormat="1" applyFont="1" applyBorder="1" applyAlignment="1">
      <alignment wrapText="1"/>
    </xf>
    <xf numFmtId="2" fontId="27" fillId="4" borderId="5" xfId="0" applyNumberFormat="1" applyFont="1" applyFill="1" applyBorder="1" applyAlignment="1">
      <alignment vertical="center" wrapText="1"/>
    </xf>
    <xf numFmtId="0" fontId="11" fillId="3" borderId="5" xfId="0" applyFont="1" applyFill="1" applyBorder="1" applyAlignment="1">
      <alignment horizontal="left" vertical="center" wrapText="1"/>
    </xf>
    <xf numFmtId="0" fontId="9" fillId="10" borderId="5" xfId="0" applyFont="1" applyFill="1" applyBorder="1" applyAlignment="1">
      <alignment vertical="top" wrapText="1"/>
    </xf>
    <xf numFmtId="4" fontId="27" fillId="4" borderId="5" xfId="9" applyNumberFormat="1" applyFont="1" applyFill="1" applyBorder="1" applyAlignment="1">
      <alignment vertical="center" wrapText="1"/>
    </xf>
    <xf numFmtId="0" fontId="27" fillId="4" borderId="5" xfId="21" applyFont="1" applyFill="1" applyBorder="1" applyAlignment="1">
      <alignment vertical="center" wrapText="1"/>
    </xf>
    <xf numFmtId="0" fontId="42" fillId="3" borderId="2" xfId="9" applyFont="1" applyFill="1" applyBorder="1" applyAlignment="1">
      <alignment vertical="center" wrapText="1"/>
    </xf>
    <xf numFmtId="0" fontId="30" fillId="4" borderId="3" xfId="0" applyFont="1" applyFill="1" applyBorder="1"/>
    <xf numFmtId="0" fontId="39" fillId="4" borderId="5" xfId="0" applyFont="1" applyFill="1" applyBorder="1" applyAlignment="1">
      <alignment vertical="center" wrapText="1"/>
    </xf>
    <xf numFmtId="4" fontId="39" fillId="4" borderId="4" xfId="0" applyNumberFormat="1" applyFont="1" applyFill="1" applyBorder="1" applyAlignment="1">
      <alignment horizontal="right"/>
    </xf>
    <xf numFmtId="0" fontId="36" fillId="0" borderId="5" xfId="13" applyFont="1" applyBorder="1"/>
    <xf numFmtId="4" fontId="19" fillId="4" borderId="0" xfId="0" applyNumberFormat="1" applyFont="1" applyFill="1" applyAlignment="1">
      <alignment horizontal="right"/>
    </xf>
    <xf numFmtId="0" fontId="39" fillId="3" borderId="5" xfId="0" applyFont="1" applyFill="1" applyBorder="1" applyAlignment="1">
      <alignment vertical="top" wrapText="1"/>
    </xf>
    <xf numFmtId="4" fontId="30" fillId="3" borderId="4" xfId="0" applyNumberFormat="1" applyFont="1" applyFill="1" applyBorder="1" applyAlignment="1">
      <alignment horizontal="right"/>
    </xf>
    <xf numFmtId="0" fontId="50" fillId="4" borderId="5" xfId="9" applyFont="1" applyFill="1" applyBorder="1" applyAlignment="1">
      <alignment vertical="center" wrapText="1"/>
    </xf>
    <xf numFmtId="0" fontId="38" fillId="4" borderId="5" xfId="6" applyFont="1" applyFill="1" applyBorder="1" applyAlignment="1">
      <alignment vertical="center"/>
    </xf>
    <xf numFmtId="0" fontId="38" fillId="3" borderId="5" xfId="20" applyFont="1" applyFill="1" applyBorder="1" applyAlignment="1">
      <alignment vertical="top" wrapText="1"/>
    </xf>
    <xf numFmtId="0" fontId="18" fillId="0" borderId="5" xfId="0" applyFont="1" applyBorder="1"/>
    <xf numFmtId="0" fontId="8" fillId="0" borderId="0" xfId="0" applyFont="1" applyAlignment="1">
      <alignment horizontal="center" vertical="center" wrapText="1"/>
    </xf>
    <xf numFmtId="0" fontId="42" fillId="0" borderId="5" xfId="9" applyFont="1" applyBorder="1" applyAlignment="1">
      <alignment wrapText="1"/>
    </xf>
    <xf numFmtId="0" fontId="42" fillId="0" borderId="2" xfId="9" applyFont="1" applyBorder="1" applyAlignment="1">
      <alignment vertical="center" wrapText="1"/>
    </xf>
    <xf numFmtId="0" fontId="38" fillId="0" borderId="5" xfId="20" applyFont="1" applyBorder="1" applyAlignment="1">
      <alignment vertical="top" wrapText="1"/>
    </xf>
    <xf numFmtId="0" fontId="38" fillId="0" borderId="5" xfId="10" applyFont="1" applyBorder="1" applyAlignment="1">
      <alignment horizontal="left" vertical="center" wrapText="1"/>
    </xf>
    <xf numFmtId="0" fontId="9" fillId="0" borderId="3" xfId="0" applyFont="1" applyBorder="1" applyAlignment="1">
      <alignment wrapText="1"/>
    </xf>
    <xf numFmtId="0" fontId="9" fillId="0" borderId="5" xfId="10" applyBorder="1" applyAlignment="1">
      <alignment horizontal="left" vertical="center" wrapText="1"/>
    </xf>
    <xf numFmtId="0" fontId="27" fillId="0" borderId="5" xfId="10" applyFont="1" applyBorder="1" applyAlignment="1">
      <alignment horizontal="left" vertical="center" wrapText="1"/>
    </xf>
    <xf numFmtId="0" fontId="27" fillId="0" borderId="5" xfId="0" applyFont="1" applyBorder="1" applyAlignment="1">
      <alignment vertical="top" wrapText="1"/>
    </xf>
    <xf numFmtId="0" fontId="51" fillId="3" borderId="5" xfId="9" applyFont="1" applyFill="1" applyBorder="1" applyAlignment="1">
      <alignment wrapText="1"/>
    </xf>
    <xf numFmtId="0" fontId="39" fillId="3" borderId="5" xfId="0" applyFont="1" applyFill="1" applyBorder="1" applyAlignment="1">
      <alignment horizontal="center"/>
    </xf>
    <xf numFmtId="4" fontId="39" fillId="3" borderId="4" xfId="0" applyNumberFormat="1" applyFont="1" applyFill="1" applyBorder="1" applyAlignment="1">
      <alignment horizontal="right"/>
    </xf>
    <xf numFmtId="0" fontId="19" fillId="3" borderId="0" xfId="0" applyFont="1" applyFill="1"/>
    <xf numFmtId="0" fontId="49" fillId="4" borderId="5" xfId="10" applyFont="1" applyFill="1" applyBorder="1" applyAlignment="1">
      <alignment horizontal="left" vertical="center" wrapText="1"/>
    </xf>
    <xf numFmtId="0" fontId="42" fillId="4" borderId="5" xfId="20" applyFont="1" applyFill="1" applyBorder="1"/>
    <xf numFmtId="4" fontId="0" fillId="0" borderId="8" xfId="0" applyNumberFormat="1" applyBorder="1" applyAlignment="1">
      <alignment horizontal="right"/>
    </xf>
    <xf numFmtId="4" fontId="9" fillId="0" borderId="8" xfId="0" applyNumberFormat="1" applyFont="1" applyBorder="1" applyAlignment="1">
      <alignment horizontal="right"/>
    </xf>
    <xf numFmtId="0" fontId="36" fillId="0" borderId="4" xfId="13" applyFont="1" applyBorder="1"/>
    <xf numFmtId="0" fontId="25" fillId="0" borderId="4" xfId="0" applyFont="1" applyBorder="1" applyAlignment="1">
      <alignment horizontal="center"/>
    </xf>
    <xf numFmtId="0" fontId="27" fillId="0" borderId="4" xfId="0" applyFont="1" applyBorder="1" applyAlignment="1">
      <alignment wrapText="1"/>
    </xf>
    <xf numFmtId="0" fontId="38" fillId="4" borderId="4" xfId="10" applyFont="1" applyFill="1" applyBorder="1" applyAlignment="1">
      <alignment horizontal="left" vertical="center" wrapText="1"/>
    </xf>
    <xf numFmtId="0" fontId="9" fillId="4" borderId="4" xfId="0" applyFont="1" applyFill="1" applyBorder="1" applyAlignment="1">
      <alignment wrapText="1"/>
    </xf>
    <xf numFmtId="0" fontId="38" fillId="4" borderId="4" xfId="0" applyFont="1" applyFill="1" applyBorder="1" applyAlignment="1">
      <alignment horizontal="justify" vertical="center" wrapText="1"/>
    </xf>
    <xf numFmtId="0" fontId="25" fillId="4" borderId="4" xfId="0" applyFont="1" applyFill="1" applyBorder="1" applyAlignment="1">
      <alignment horizontal="center"/>
    </xf>
    <xf numFmtId="0" fontId="25" fillId="4" borderId="4" xfId="0" applyFont="1" applyFill="1" applyBorder="1" applyAlignment="1">
      <alignment wrapText="1"/>
    </xf>
    <xf numFmtId="0" fontId="10" fillId="0" borderId="4" xfId="0" applyFont="1" applyBorder="1"/>
    <xf numFmtId="0" fontId="15" fillId="3" borderId="6" xfId="0" applyFont="1" applyFill="1" applyBorder="1" applyAlignment="1">
      <alignment horizontal="left" wrapText="1"/>
    </xf>
    <xf numFmtId="0" fontId="15" fillId="3" borderId="7" xfId="0" applyFont="1" applyFill="1" applyBorder="1" applyAlignment="1">
      <alignment horizontal="left" wrapText="1"/>
    </xf>
    <xf numFmtId="0" fontId="15" fillId="3" borderId="8" xfId="0" applyFont="1" applyFill="1" applyBorder="1" applyAlignment="1">
      <alignment horizontal="left" wrapText="1"/>
    </xf>
    <xf numFmtId="0" fontId="34" fillId="3" borderId="4" xfId="0" applyFont="1" applyFill="1" applyBorder="1" applyAlignment="1">
      <alignment horizontal="left" wrapText="1"/>
    </xf>
    <xf numFmtId="0" fontId="9" fillId="0" borderId="0" xfId="0" applyFont="1" applyAlignment="1">
      <alignment horizontal="center" vertical="center"/>
    </xf>
    <xf numFmtId="0" fontId="0" fillId="0" borderId="0" xfId="0" applyAlignment="1">
      <alignment horizontal="center" vertical="center"/>
    </xf>
    <xf numFmtId="0" fontId="8" fillId="2" borderId="6" xfId="0" applyFont="1" applyFill="1" applyBorder="1" applyAlignment="1">
      <alignment horizontal="left"/>
    </xf>
    <xf numFmtId="0" fontId="8" fillId="2" borderId="7" xfId="0" applyFont="1" applyFill="1" applyBorder="1" applyAlignment="1">
      <alignment horizontal="left"/>
    </xf>
    <xf numFmtId="0" fontId="8" fillId="2" borderId="8" xfId="0" applyFont="1" applyFill="1" applyBorder="1" applyAlignment="1">
      <alignment horizontal="left"/>
    </xf>
    <xf numFmtId="0" fontId="8" fillId="3" borderId="6" xfId="0" applyFont="1" applyFill="1" applyBorder="1" applyAlignment="1">
      <alignment horizontal="left"/>
    </xf>
    <xf numFmtId="0" fontId="8" fillId="3" borderId="7" xfId="0" applyFont="1" applyFill="1" applyBorder="1" applyAlignment="1">
      <alignment horizontal="left"/>
    </xf>
    <xf numFmtId="0" fontId="8" fillId="3" borderId="8" xfId="0" applyFont="1" applyFill="1" applyBorder="1" applyAlignment="1">
      <alignment horizontal="left"/>
    </xf>
    <xf numFmtId="0" fontId="8" fillId="2" borderId="4" xfId="0" applyFont="1" applyFill="1" applyBorder="1" applyAlignment="1">
      <alignment horizontal="left"/>
    </xf>
    <xf numFmtId="0" fontId="8" fillId="0" borderId="4" xfId="0" applyFont="1" applyBorder="1" applyAlignment="1">
      <alignment horizontal="left"/>
    </xf>
    <xf numFmtId="0" fontId="15" fillId="0" borderId="0" xfId="0" applyFont="1" applyAlignment="1">
      <alignment horizontal="center"/>
    </xf>
    <xf numFmtId="0" fontId="15" fillId="0" borderId="0" xfId="0" applyFont="1"/>
    <xf numFmtId="0" fontId="11" fillId="0" borderId="0" xfId="0" applyFont="1"/>
    <xf numFmtId="0" fontId="0" fillId="0" borderId="0" xfId="0"/>
    <xf numFmtId="0" fontId="8" fillId="0" borderId="0" xfId="0" applyFont="1" applyAlignment="1">
      <alignment horizontal="center" vertical="center" wrapText="1"/>
    </xf>
    <xf numFmtId="0" fontId="9" fillId="0" borderId="5" xfId="0" applyFont="1"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wrapText="1"/>
    </xf>
    <xf numFmtId="0" fontId="9" fillId="0" borderId="0" xfId="0" applyFont="1" applyAlignment="1">
      <alignment horizontal="center"/>
    </xf>
    <xf numFmtId="0" fontId="15" fillId="3" borderId="6" xfId="0" applyFont="1" applyFill="1" applyBorder="1" applyAlignment="1">
      <alignment horizontal="left"/>
    </xf>
    <xf numFmtId="0" fontId="15" fillId="3" borderId="7" xfId="0" applyFont="1" applyFill="1" applyBorder="1" applyAlignment="1">
      <alignment horizontal="left"/>
    </xf>
    <xf numFmtId="0" fontId="15" fillId="3" borderId="8" xfId="0" applyFont="1" applyFill="1" applyBorder="1" applyAlignment="1">
      <alignment horizontal="left"/>
    </xf>
    <xf numFmtId="0" fontId="8" fillId="3" borderId="4" xfId="0" applyFont="1" applyFill="1" applyBorder="1" applyAlignment="1">
      <alignment horizontal="left" wrapText="1"/>
    </xf>
    <xf numFmtId="0" fontId="0" fillId="0" borderId="7" xfId="0" applyBorder="1" applyAlignment="1">
      <alignment horizontal="left"/>
    </xf>
    <xf numFmtId="0" fontId="0" fillId="0" borderId="8" xfId="0" applyBorder="1" applyAlignment="1">
      <alignment horizontal="left"/>
    </xf>
    <xf numFmtId="0" fontId="8" fillId="0" borderId="0" xfId="0" applyFont="1" applyAlignment="1">
      <alignment horizontal="center"/>
    </xf>
    <xf numFmtId="0" fontId="8" fillId="0" borderId="10" xfId="0" applyFont="1" applyBorder="1" applyAlignment="1">
      <alignment horizontal="center"/>
    </xf>
    <xf numFmtId="0" fontId="9" fillId="0" borderId="5" xfId="0" applyFont="1" applyBorder="1" applyAlignment="1">
      <alignment horizontal="left" vertical="top" wrapText="1"/>
    </xf>
    <xf numFmtId="0" fontId="0" fillId="0" borderId="3" xfId="0" applyBorder="1" applyAlignment="1">
      <alignment horizontal="left" vertical="top" wrapText="1"/>
    </xf>
    <xf numFmtId="0" fontId="27" fillId="4" borderId="5" xfId="0" applyFont="1" applyFill="1" applyBorder="1" applyAlignment="1">
      <alignment horizontal="left" vertical="top" wrapText="1"/>
    </xf>
    <xf numFmtId="0" fontId="27" fillId="4" borderId="3" xfId="0" applyFont="1" applyFill="1" applyBorder="1" applyAlignment="1">
      <alignment horizontal="left" vertical="top" wrapText="1"/>
    </xf>
    <xf numFmtId="0" fontId="10" fillId="0" borderId="5" xfId="0" applyFont="1" applyBorder="1" applyAlignment="1">
      <alignment horizontal="left" vertical="top" wrapText="1"/>
    </xf>
    <xf numFmtId="0" fontId="10" fillId="0" borderId="3" xfId="0" applyFont="1" applyBorder="1" applyAlignment="1">
      <alignment horizontal="left" vertical="top" wrapText="1"/>
    </xf>
    <xf numFmtId="0" fontId="15" fillId="4" borderId="6" xfId="0" applyFont="1" applyFill="1" applyBorder="1" applyAlignment="1">
      <alignment horizontal="left"/>
    </xf>
    <xf numFmtId="0" fontId="9" fillId="4" borderId="7" xfId="0" applyFont="1" applyFill="1" applyBorder="1" applyAlignment="1">
      <alignment horizontal="left"/>
    </xf>
    <xf numFmtId="0" fontId="9" fillId="4" borderId="8" xfId="0" applyFont="1" applyFill="1" applyBorder="1" applyAlignment="1">
      <alignment horizontal="left"/>
    </xf>
    <xf numFmtId="0" fontId="25" fillId="4" borderId="5" xfId="0" applyFont="1" applyFill="1" applyBorder="1" applyAlignment="1">
      <alignment horizontal="left" vertical="top" wrapText="1"/>
    </xf>
    <xf numFmtId="0" fontId="25" fillId="4" borderId="3" xfId="0" applyFont="1" applyFill="1" applyBorder="1" applyAlignment="1">
      <alignment horizontal="left" vertical="top" wrapText="1"/>
    </xf>
  </cellXfs>
  <cellStyles count="22">
    <cellStyle name="Normal" xfId="0" builtinId="0"/>
    <cellStyle name="Normal 2" xfId="4" xr:uid="{00000000-0005-0000-0000-000001000000}"/>
    <cellStyle name="Normal 2 2" xfId="13" xr:uid="{00000000-0005-0000-0000-000002000000}"/>
    <cellStyle name="Normal 3" xfId="1" xr:uid="{00000000-0005-0000-0000-000003000000}"/>
    <cellStyle name="Normal 3 2" xfId="5" xr:uid="{00000000-0005-0000-0000-000004000000}"/>
    <cellStyle name="Normal 3 2 2" xfId="8" xr:uid="{00000000-0005-0000-0000-000005000000}"/>
    <cellStyle name="Normal 3 2 2 2" xfId="9" xr:uid="{00000000-0005-0000-0000-000006000000}"/>
    <cellStyle name="Normal 4" xfId="3" xr:uid="{00000000-0005-0000-0000-000007000000}"/>
    <cellStyle name="Normal 5" xfId="2" xr:uid="{00000000-0005-0000-0000-000008000000}"/>
    <cellStyle name="Normal 5 2" xfId="7" xr:uid="{00000000-0005-0000-0000-000009000000}"/>
    <cellStyle name="Normal 5 4" xfId="6" xr:uid="{00000000-0005-0000-0000-00000A000000}"/>
    <cellStyle name="Normal 5 4 2" xfId="21" xr:uid="{00000000-0005-0000-0000-00000B000000}"/>
    <cellStyle name="Normal 5 4 4" xfId="11" xr:uid="{00000000-0005-0000-0000-00000C000000}"/>
    <cellStyle name="Normal 5 4 4 2" xfId="14" xr:uid="{00000000-0005-0000-0000-00000D000000}"/>
    <cellStyle name="Normal 5 4 4 2 2" xfId="18" xr:uid="{00000000-0005-0000-0000-00000E000000}"/>
    <cellStyle name="Normal 5 4 5 2" xfId="17" xr:uid="{00000000-0005-0000-0000-00000F000000}"/>
    <cellStyle name="Normal 5 4 7 2" xfId="20" xr:uid="{00000000-0005-0000-0000-000010000000}"/>
    <cellStyle name="Normal 7" xfId="12" xr:uid="{00000000-0005-0000-0000-000011000000}"/>
    <cellStyle name="Normal 7 2" xfId="15" xr:uid="{00000000-0005-0000-0000-000012000000}"/>
    <cellStyle name="Normal 7 2 2" xfId="16" xr:uid="{00000000-0005-0000-0000-000013000000}"/>
    <cellStyle name="Normal 9" xfId="19" xr:uid="{00000000-0005-0000-0000-000014000000}"/>
    <cellStyle name="Normal_Anexa F 140 146 10.07" xfId="10" xr:uid="{00000000-0005-0000-0000-000015000000}"/>
  </cellStyles>
  <dxfs count="0"/>
  <tableStyles count="0" defaultTableStyle="TableStyleMedium9" defaultPivotStyle="PivotStyleLight16"/>
  <colors>
    <mruColors>
      <color rgb="FFFF66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336"/>
  <sheetViews>
    <sheetView tabSelected="1" zoomScaleNormal="100" workbookViewId="0">
      <selection activeCell="L27" sqref="L27"/>
    </sheetView>
  </sheetViews>
  <sheetFormatPr defaultRowHeight="12.5" x14ac:dyDescent="0.25"/>
  <cols>
    <col min="1" max="1" width="60" customWidth="1"/>
    <col min="2" max="2" width="6.81640625" style="1" customWidth="1"/>
    <col min="3" max="3" width="17" customWidth="1"/>
    <col min="4" max="4" width="0" hidden="1" customWidth="1"/>
    <col min="6" max="9" width="0" hidden="1" customWidth="1"/>
  </cols>
  <sheetData>
    <row r="1" spans="1:11" ht="13" x14ac:dyDescent="0.3">
      <c r="A1" s="498" t="s">
        <v>523</v>
      </c>
      <c r="B1" s="499"/>
      <c r="C1" s="499"/>
    </row>
    <row r="2" spans="1:11" x14ac:dyDescent="0.25">
      <c r="A2" s="500" t="s">
        <v>64</v>
      </c>
      <c r="B2" s="501"/>
      <c r="C2" s="501"/>
    </row>
    <row r="3" spans="1:11" x14ac:dyDescent="0.25">
      <c r="A3" s="120" t="s">
        <v>3</v>
      </c>
    </row>
    <row r="4" spans="1:11" x14ac:dyDescent="0.25">
      <c r="A4" t="s">
        <v>4</v>
      </c>
    </row>
    <row r="7" spans="1:11" ht="26.25" customHeight="1" x14ac:dyDescent="0.25">
      <c r="A7" s="502" t="s">
        <v>446</v>
      </c>
      <c r="B7" s="502"/>
      <c r="C7" s="502"/>
    </row>
    <row r="8" spans="1:11" ht="16.5" customHeight="1" x14ac:dyDescent="0.25">
      <c r="B8" s="2"/>
      <c r="C8" s="163" t="s">
        <v>11</v>
      </c>
    </row>
    <row r="9" spans="1:11" x14ac:dyDescent="0.25">
      <c r="A9" s="8" t="s">
        <v>5</v>
      </c>
      <c r="B9" s="5" t="s">
        <v>0</v>
      </c>
      <c r="C9" s="503" t="s">
        <v>436</v>
      </c>
    </row>
    <row r="10" spans="1:11" x14ac:dyDescent="0.25">
      <c r="A10" s="3" t="s">
        <v>6</v>
      </c>
      <c r="B10" s="6"/>
      <c r="C10" s="504"/>
    </row>
    <row r="11" spans="1:11" x14ac:dyDescent="0.25">
      <c r="A11" s="3" t="s">
        <v>7</v>
      </c>
      <c r="B11" s="6"/>
      <c r="C11" s="505"/>
    </row>
    <row r="12" spans="1:11" x14ac:dyDescent="0.25">
      <c r="A12" s="4">
        <v>0</v>
      </c>
      <c r="B12" s="4">
        <v>1</v>
      </c>
      <c r="C12" s="7">
        <v>2</v>
      </c>
    </row>
    <row r="13" spans="1:11" ht="15.5" x14ac:dyDescent="0.35">
      <c r="A13" s="35" t="s">
        <v>12</v>
      </c>
      <c r="B13" s="17" t="s">
        <v>1</v>
      </c>
      <c r="C13" s="453">
        <f>C15+C27+C31</f>
        <v>21144</v>
      </c>
      <c r="K13" s="149"/>
    </row>
    <row r="14" spans="1:11" ht="14" x14ac:dyDescent="0.3">
      <c r="A14" s="16"/>
      <c r="B14" s="18" t="s">
        <v>2</v>
      </c>
      <c r="C14" s="453">
        <f>C16+C28+C32</f>
        <v>21144</v>
      </c>
    </row>
    <row r="15" spans="1:11" ht="13" x14ac:dyDescent="0.3">
      <c r="A15" s="34" t="s">
        <v>21</v>
      </c>
      <c r="B15" s="77" t="s">
        <v>1</v>
      </c>
      <c r="C15" s="28">
        <f t="shared" ref="C15:C18" si="0">C17</f>
        <v>39</v>
      </c>
    </row>
    <row r="16" spans="1:11" ht="13" x14ac:dyDescent="0.3">
      <c r="A16" s="10" t="s">
        <v>9</v>
      </c>
      <c r="B16" s="80" t="s">
        <v>2</v>
      </c>
      <c r="C16" s="28">
        <f t="shared" si="0"/>
        <v>39</v>
      </c>
    </row>
    <row r="17" spans="1:14" ht="13" x14ac:dyDescent="0.3">
      <c r="A17" s="36" t="s">
        <v>10</v>
      </c>
      <c r="B17" s="6" t="s">
        <v>1</v>
      </c>
      <c r="C17" s="19">
        <f t="shared" si="0"/>
        <v>39</v>
      </c>
    </row>
    <row r="18" spans="1:14" ht="13" x14ac:dyDescent="0.3">
      <c r="A18" s="11"/>
      <c r="B18" s="7" t="s">
        <v>2</v>
      </c>
      <c r="C18" s="19">
        <f t="shared" si="0"/>
        <v>39</v>
      </c>
    </row>
    <row r="19" spans="1:14" x14ac:dyDescent="0.25">
      <c r="A19" s="21" t="s">
        <v>13</v>
      </c>
      <c r="B19" s="5" t="s">
        <v>1</v>
      </c>
      <c r="C19" s="19">
        <f>C21+C23+C25</f>
        <v>39</v>
      </c>
    </row>
    <row r="20" spans="1:14" x14ac:dyDescent="0.25">
      <c r="A20" s="9"/>
      <c r="B20" s="7" t="s">
        <v>2</v>
      </c>
      <c r="C20" s="19">
        <f>C22+C24+C26</f>
        <v>39</v>
      </c>
    </row>
    <row r="21" spans="1:14" s="103" customFormat="1" ht="14" x14ac:dyDescent="0.3">
      <c r="A21" s="315" t="s">
        <v>29</v>
      </c>
      <c r="B21" s="308" t="s">
        <v>1</v>
      </c>
      <c r="C21" s="186">
        <f>C54+C114</f>
        <v>0</v>
      </c>
      <c r="M21" s="304"/>
      <c r="N21" s="304"/>
    </row>
    <row r="22" spans="1:14" s="103" customFormat="1" ht="14" x14ac:dyDescent="0.3">
      <c r="A22" s="249"/>
      <c r="B22" s="231" t="s">
        <v>2</v>
      </c>
      <c r="C22" s="186">
        <f>C55+C115</f>
        <v>0</v>
      </c>
    </row>
    <row r="23" spans="1:14" x14ac:dyDescent="0.25">
      <c r="A23" s="27" t="s">
        <v>16</v>
      </c>
      <c r="B23" s="6" t="s">
        <v>1</v>
      </c>
      <c r="C23" s="19">
        <f>C173</f>
        <v>36</v>
      </c>
    </row>
    <row r="24" spans="1:14" x14ac:dyDescent="0.25">
      <c r="A24" s="9"/>
      <c r="B24" s="7" t="s">
        <v>2</v>
      </c>
      <c r="C24" s="19">
        <f>C174</f>
        <v>36</v>
      </c>
      <c r="D24" s="19" t="e">
        <f>#REF!+#REF!+#REF!+#REF!</f>
        <v>#REF!</v>
      </c>
    </row>
    <row r="25" spans="1:14" s="47" customFormat="1" ht="13" x14ac:dyDescent="0.3">
      <c r="A25" s="12" t="s">
        <v>45</v>
      </c>
      <c r="B25" s="63" t="s">
        <v>1</v>
      </c>
      <c r="C25" s="94">
        <f>C175</f>
        <v>3</v>
      </c>
    </row>
    <row r="26" spans="1:14" s="47" customFormat="1" ht="13" x14ac:dyDescent="0.3">
      <c r="A26" s="101"/>
      <c r="B26" s="42" t="s">
        <v>2</v>
      </c>
      <c r="C26" s="94">
        <f>C176</f>
        <v>3</v>
      </c>
    </row>
    <row r="27" spans="1:14" s="15" customFormat="1" ht="14" x14ac:dyDescent="0.3">
      <c r="A27" s="450" t="s">
        <v>73</v>
      </c>
      <c r="B27" s="227" t="s">
        <v>1</v>
      </c>
      <c r="C27" s="48">
        <f>C29</f>
        <v>6896</v>
      </c>
    </row>
    <row r="28" spans="1:14" s="15" customFormat="1" ht="14" x14ac:dyDescent="0.3">
      <c r="A28" s="235" t="s">
        <v>15</v>
      </c>
      <c r="B28" s="188" t="s">
        <v>2</v>
      </c>
      <c r="C28" s="48">
        <f>C30</f>
        <v>6896</v>
      </c>
    </row>
    <row r="29" spans="1:14" s="103" customFormat="1" ht="14" x14ac:dyDescent="0.3">
      <c r="A29" s="315" t="s">
        <v>29</v>
      </c>
      <c r="B29" s="308" t="s">
        <v>1</v>
      </c>
      <c r="C29" s="94">
        <f>C58+C118</f>
        <v>6896</v>
      </c>
      <c r="M29" s="304"/>
      <c r="N29" s="304"/>
    </row>
    <row r="30" spans="1:14" s="103" customFormat="1" ht="14" x14ac:dyDescent="0.3">
      <c r="A30" s="249"/>
      <c r="B30" s="231" t="s">
        <v>2</v>
      </c>
      <c r="C30" s="94">
        <f>C59+C119</f>
        <v>6896</v>
      </c>
    </row>
    <row r="31" spans="1:14" s="46" customFormat="1" ht="13" x14ac:dyDescent="0.3">
      <c r="A31" s="26" t="s">
        <v>17</v>
      </c>
      <c r="B31" s="77" t="s">
        <v>1</v>
      </c>
      <c r="C31" s="30">
        <f>C33+C35</f>
        <v>14209</v>
      </c>
    </row>
    <row r="32" spans="1:14" s="46" customFormat="1" ht="13" x14ac:dyDescent="0.3">
      <c r="A32" s="10" t="s">
        <v>9</v>
      </c>
      <c r="B32" s="80" t="s">
        <v>2</v>
      </c>
      <c r="C32" s="30">
        <f>C34+C36</f>
        <v>14209</v>
      </c>
    </row>
    <row r="33" spans="1:53" s="15" customFormat="1" ht="29" x14ac:dyDescent="0.35">
      <c r="A33" s="228" t="s">
        <v>141</v>
      </c>
      <c r="B33" s="227" t="s">
        <v>1</v>
      </c>
      <c r="C33" s="189">
        <f>C179</f>
        <v>21103</v>
      </c>
    </row>
    <row r="34" spans="1:53" s="15" customFormat="1" ht="14" x14ac:dyDescent="0.3">
      <c r="A34" s="229"/>
      <c r="B34" s="188" t="s">
        <v>2</v>
      </c>
      <c r="C34" s="189">
        <f>C180</f>
        <v>21103</v>
      </c>
    </row>
    <row r="35" spans="1:53" s="46" customFormat="1" ht="13" x14ac:dyDescent="0.3">
      <c r="A35" s="12" t="s">
        <v>10</v>
      </c>
      <c r="B35" s="63" t="s">
        <v>1</v>
      </c>
      <c r="C35" s="28">
        <f t="shared" ref="C35:C36" si="1">C37</f>
        <v>-6894</v>
      </c>
      <c r="D35" s="45"/>
      <c r="E35" s="45"/>
      <c r="F35" s="45"/>
      <c r="G35" s="45"/>
      <c r="H35" s="45"/>
      <c r="I35" s="45"/>
    </row>
    <row r="36" spans="1:53" s="46" customFormat="1" ht="13" x14ac:dyDescent="0.3">
      <c r="A36" s="11"/>
      <c r="B36" s="42" t="s">
        <v>2</v>
      </c>
      <c r="C36" s="28">
        <f t="shared" si="1"/>
        <v>-6894</v>
      </c>
      <c r="D36" s="45"/>
      <c r="E36" s="45"/>
      <c r="F36" s="45"/>
      <c r="G36" s="45"/>
      <c r="H36" s="45"/>
      <c r="I36" s="45"/>
    </row>
    <row r="37" spans="1:53" s="46" customFormat="1" ht="13" x14ac:dyDescent="0.3">
      <c r="A37" s="36" t="s">
        <v>23</v>
      </c>
      <c r="B37" s="13" t="s">
        <v>1</v>
      </c>
      <c r="C37" s="48">
        <f>C39+C41+C43</f>
        <v>-6894</v>
      </c>
    </row>
    <row r="38" spans="1:53" s="46" customFormat="1" x14ac:dyDescent="0.25">
      <c r="A38" s="10"/>
      <c r="B38" s="14" t="s">
        <v>2</v>
      </c>
      <c r="C38" s="48">
        <f>C40+C42+C44</f>
        <v>-6894</v>
      </c>
      <c r="D38" s="48" t="e">
        <f>#REF!</f>
        <v>#REF!</v>
      </c>
    </row>
    <row r="39" spans="1:53" s="46" customFormat="1" x14ac:dyDescent="0.25">
      <c r="A39" s="21" t="s">
        <v>27</v>
      </c>
      <c r="B39" s="13" t="s">
        <v>1</v>
      </c>
      <c r="C39" s="94">
        <f>C66+C126</f>
        <v>-7114</v>
      </c>
    </row>
    <row r="40" spans="1:53" s="46" customFormat="1" x14ac:dyDescent="0.25">
      <c r="A40" s="22"/>
      <c r="B40" s="14" t="s">
        <v>2</v>
      </c>
      <c r="C40" s="94">
        <f>C67+C127</f>
        <v>-7114</v>
      </c>
    </row>
    <row r="41" spans="1:53" s="46" customFormat="1" x14ac:dyDescent="0.25">
      <c r="A41" s="27" t="s">
        <v>16</v>
      </c>
      <c r="B41" s="63" t="s">
        <v>1</v>
      </c>
      <c r="C41" s="48">
        <f>C185</f>
        <v>8</v>
      </c>
    </row>
    <row r="42" spans="1:53" s="46" customFormat="1" x14ac:dyDescent="0.25">
      <c r="A42" s="10"/>
      <c r="B42" s="42" t="s">
        <v>2</v>
      </c>
      <c r="C42" s="48">
        <f>C186</f>
        <v>8</v>
      </c>
    </row>
    <row r="43" spans="1:53" s="47" customFormat="1" ht="13" x14ac:dyDescent="0.3">
      <c r="A43" s="12" t="s">
        <v>45</v>
      </c>
      <c r="B43" s="63" t="s">
        <v>1</v>
      </c>
      <c r="C43" s="94">
        <f>C187</f>
        <v>212</v>
      </c>
    </row>
    <row r="44" spans="1:53" s="47" customFormat="1" ht="13" x14ac:dyDescent="0.3">
      <c r="A44" s="101"/>
      <c r="B44" s="42" t="s">
        <v>2</v>
      </c>
      <c r="C44" s="94">
        <f>C188</f>
        <v>212</v>
      </c>
    </row>
    <row r="45" spans="1:53" s="53" customFormat="1" ht="13" x14ac:dyDescent="0.3">
      <c r="A45" s="56" t="s">
        <v>25</v>
      </c>
      <c r="B45" s="56"/>
      <c r="C45" s="56"/>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row>
    <row r="46" spans="1:53" ht="15.5" x14ac:dyDescent="0.35">
      <c r="A46" s="57" t="s">
        <v>32</v>
      </c>
      <c r="B46" s="62" t="s">
        <v>1</v>
      </c>
      <c r="C46" s="237">
        <f>C48+C56+C60</f>
        <v>-5005</v>
      </c>
    </row>
    <row r="47" spans="1:53" ht="14" x14ac:dyDescent="0.3">
      <c r="A47" s="41"/>
      <c r="B47" s="42" t="s">
        <v>2</v>
      </c>
      <c r="C47" s="237">
        <f>C49+C57+C61</f>
        <v>-5005</v>
      </c>
    </row>
    <row r="48" spans="1:53" s="15" customFormat="1" ht="14" x14ac:dyDescent="0.3">
      <c r="A48" s="226" t="s">
        <v>28</v>
      </c>
      <c r="B48" s="227" t="s">
        <v>1</v>
      </c>
      <c r="C48" s="189">
        <f t="shared" ref="C48:C53" si="2">C50</f>
        <v>2500</v>
      </c>
    </row>
    <row r="49" spans="1:14" s="15" customFormat="1" ht="14" x14ac:dyDescent="0.3">
      <c r="A49" s="187" t="s">
        <v>15</v>
      </c>
      <c r="B49" s="188" t="s">
        <v>2</v>
      </c>
      <c r="C49" s="189">
        <f t="shared" si="2"/>
        <v>2500</v>
      </c>
    </row>
    <row r="50" spans="1:14" s="99" customFormat="1" ht="14.5" x14ac:dyDescent="0.35">
      <c r="A50" s="307" t="s">
        <v>10</v>
      </c>
      <c r="B50" s="308" t="s">
        <v>1</v>
      </c>
      <c r="C50" s="186">
        <f t="shared" si="2"/>
        <v>2500</v>
      </c>
    </row>
    <row r="51" spans="1:14" s="99" customFormat="1" ht="14.5" x14ac:dyDescent="0.35">
      <c r="A51" s="309"/>
      <c r="B51" s="231" t="s">
        <v>2</v>
      </c>
      <c r="C51" s="186">
        <f t="shared" si="2"/>
        <v>2500</v>
      </c>
    </row>
    <row r="52" spans="1:14" s="103" customFormat="1" ht="14" x14ac:dyDescent="0.3">
      <c r="A52" s="310" t="s">
        <v>26</v>
      </c>
      <c r="B52" s="247" t="s">
        <v>1</v>
      </c>
      <c r="C52" s="186">
        <f t="shared" si="2"/>
        <v>2500</v>
      </c>
    </row>
    <row r="53" spans="1:14" s="103" customFormat="1" ht="14" x14ac:dyDescent="0.3">
      <c r="A53" s="249"/>
      <c r="B53" s="231" t="s">
        <v>2</v>
      </c>
      <c r="C53" s="186">
        <f t="shared" si="2"/>
        <v>2500</v>
      </c>
    </row>
    <row r="54" spans="1:14" s="103" customFormat="1" ht="14" x14ac:dyDescent="0.3">
      <c r="A54" s="311" t="s">
        <v>29</v>
      </c>
      <c r="B54" s="308" t="s">
        <v>1</v>
      </c>
      <c r="C54" s="186">
        <f>C92</f>
        <v>2500</v>
      </c>
      <c r="M54" s="304"/>
      <c r="N54" s="304"/>
    </row>
    <row r="55" spans="1:14" s="103" customFormat="1" ht="14" x14ac:dyDescent="0.3">
      <c r="A55" s="311"/>
      <c r="B55" s="231" t="s">
        <v>2</v>
      </c>
      <c r="C55" s="186">
        <f>C93</f>
        <v>2500</v>
      </c>
    </row>
    <row r="56" spans="1:14" s="15" customFormat="1" ht="14" x14ac:dyDescent="0.3">
      <c r="A56" s="475" t="s">
        <v>73</v>
      </c>
      <c r="B56" s="476" t="s">
        <v>1</v>
      </c>
      <c r="C56" s="189">
        <f>C58</f>
        <v>-611</v>
      </c>
    </row>
    <row r="57" spans="1:14" s="15" customFormat="1" ht="14" x14ac:dyDescent="0.3">
      <c r="A57" s="477" t="s">
        <v>15</v>
      </c>
      <c r="B57" s="476" t="s">
        <v>2</v>
      </c>
      <c r="C57" s="189">
        <f>C59</f>
        <v>-611</v>
      </c>
    </row>
    <row r="58" spans="1:14" s="103" customFormat="1" ht="14" x14ac:dyDescent="0.3">
      <c r="A58" s="311" t="s">
        <v>29</v>
      </c>
      <c r="B58" s="308" t="s">
        <v>1</v>
      </c>
      <c r="C58" s="186">
        <f>C100</f>
        <v>-611</v>
      </c>
      <c r="M58" s="304"/>
      <c r="N58" s="304"/>
    </row>
    <row r="59" spans="1:14" s="103" customFormat="1" ht="14" x14ac:dyDescent="0.3">
      <c r="A59" s="311"/>
      <c r="B59" s="231" t="s">
        <v>2</v>
      </c>
      <c r="C59" s="186">
        <f>C101</f>
        <v>-611</v>
      </c>
    </row>
    <row r="60" spans="1:14" ht="13" x14ac:dyDescent="0.3">
      <c r="A60" s="34" t="s">
        <v>43</v>
      </c>
      <c r="B60" s="5" t="s">
        <v>1</v>
      </c>
      <c r="C60" s="97">
        <f>C62</f>
        <v>-6894</v>
      </c>
    </row>
    <row r="61" spans="1:14" x14ac:dyDescent="0.25">
      <c r="A61" s="10" t="s">
        <v>9</v>
      </c>
      <c r="B61" s="7" t="s">
        <v>2</v>
      </c>
      <c r="C61" s="97">
        <f>C63</f>
        <v>-6894</v>
      </c>
    </row>
    <row r="62" spans="1:14" s="46" customFormat="1" ht="13" x14ac:dyDescent="0.3">
      <c r="A62" s="12" t="s">
        <v>10</v>
      </c>
      <c r="B62" s="63" t="s">
        <v>1</v>
      </c>
      <c r="C62" s="97">
        <f t="shared" ref="C62:C65" si="3">C64</f>
        <v>-6894</v>
      </c>
    </row>
    <row r="63" spans="1:14" s="46" customFormat="1" ht="13" x14ac:dyDescent="0.3">
      <c r="A63" s="11"/>
      <c r="B63" s="42" t="s">
        <v>2</v>
      </c>
      <c r="C63" s="97">
        <f t="shared" si="3"/>
        <v>-6894</v>
      </c>
    </row>
    <row r="64" spans="1:14" s="46" customFormat="1" x14ac:dyDescent="0.25">
      <c r="A64" s="20" t="s">
        <v>26</v>
      </c>
      <c r="B64" s="13" t="s">
        <v>1</v>
      </c>
      <c r="C64" s="97">
        <f t="shared" si="3"/>
        <v>-6894</v>
      </c>
    </row>
    <row r="65" spans="1:5" s="46" customFormat="1" x14ac:dyDescent="0.25">
      <c r="A65" s="20"/>
      <c r="B65" s="14" t="s">
        <v>2</v>
      </c>
      <c r="C65" s="97">
        <f t="shared" si="3"/>
        <v>-6894</v>
      </c>
    </row>
    <row r="66" spans="1:5" s="46" customFormat="1" x14ac:dyDescent="0.25">
      <c r="A66" s="21" t="s">
        <v>27</v>
      </c>
      <c r="B66" s="13" t="s">
        <v>1</v>
      </c>
      <c r="C66" s="97">
        <f>C77</f>
        <v>-6894</v>
      </c>
    </row>
    <row r="67" spans="1:5" s="46" customFormat="1" x14ac:dyDescent="0.25">
      <c r="A67" s="20"/>
      <c r="B67" s="14" t="s">
        <v>2</v>
      </c>
      <c r="C67" s="97">
        <f>C78</f>
        <v>-6894</v>
      </c>
    </row>
    <row r="68" spans="1:5" s="103" customFormat="1" ht="13" x14ac:dyDescent="0.3">
      <c r="A68" s="484" t="s">
        <v>40</v>
      </c>
      <c r="B68" s="485"/>
      <c r="C68" s="486"/>
    </row>
    <row r="69" spans="1:5" s="46" customFormat="1" ht="13" x14ac:dyDescent="0.3">
      <c r="A69" s="78" t="s">
        <v>14</v>
      </c>
      <c r="B69" s="62" t="s">
        <v>1</v>
      </c>
      <c r="C69" s="48">
        <f>C71</f>
        <v>-6894</v>
      </c>
      <c r="E69" s="250"/>
    </row>
    <row r="70" spans="1:5" s="46" customFormat="1" x14ac:dyDescent="0.25">
      <c r="A70" s="10" t="s">
        <v>15</v>
      </c>
      <c r="B70" s="42" t="s">
        <v>2</v>
      </c>
      <c r="C70" s="48">
        <f>C72</f>
        <v>-6894</v>
      </c>
    </row>
    <row r="71" spans="1:5" ht="13" x14ac:dyDescent="0.3">
      <c r="A71" s="34" t="s">
        <v>43</v>
      </c>
      <c r="B71" s="5" t="s">
        <v>1</v>
      </c>
      <c r="C71" s="97">
        <f>C73</f>
        <v>-6894</v>
      </c>
    </row>
    <row r="72" spans="1:5" x14ac:dyDescent="0.25">
      <c r="A72" s="10" t="s">
        <v>9</v>
      </c>
      <c r="B72" s="7" t="s">
        <v>2</v>
      </c>
      <c r="C72" s="97">
        <f>C74</f>
        <v>-6894</v>
      </c>
    </row>
    <row r="73" spans="1:5" s="46" customFormat="1" ht="13" x14ac:dyDescent="0.3">
      <c r="A73" s="12" t="s">
        <v>10</v>
      </c>
      <c r="B73" s="63" t="s">
        <v>1</v>
      </c>
      <c r="C73" s="97">
        <f t="shared" ref="C73:C76" si="4">C75</f>
        <v>-6894</v>
      </c>
    </row>
    <row r="74" spans="1:5" s="46" customFormat="1" ht="13" x14ac:dyDescent="0.3">
      <c r="A74" s="11"/>
      <c r="B74" s="42" t="s">
        <v>2</v>
      </c>
      <c r="C74" s="97">
        <f t="shared" si="4"/>
        <v>-6894</v>
      </c>
    </row>
    <row r="75" spans="1:5" s="46" customFormat="1" x14ac:dyDescent="0.25">
      <c r="A75" s="20" t="s">
        <v>26</v>
      </c>
      <c r="B75" s="13" t="s">
        <v>1</v>
      </c>
      <c r="C75" s="97">
        <f t="shared" si="4"/>
        <v>-6894</v>
      </c>
    </row>
    <row r="76" spans="1:5" s="46" customFormat="1" x14ac:dyDescent="0.25">
      <c r="A76" s="20"/>
      <c r="B76" s="14" t="s">
        <v>2</v>
      </c>
      <c r="C76" s="97">
        <f t="shared" si="4"/>
        <v>-6894</v>
      </c>
    </row>
    <row r="77" spans="1:5" s="46" customFormat="1" x14ac:dyDescent="0.25">
      <c r="A77" s="21" t="s">
        <v>27</v>
      </c>
      <c r="B77" s="13" t="s">
        <v>1</v>
      </c>
      <c r="C77" s="97">
        <f>C79</f>
        <v>-6894</v>
      </c>
    </row>
    <row r="78" spans="1:5" s="46" customFormat="1" x14ac:dyDescent="0.25">
      <c r="A78" s="20"/>
      <c r="B78" s="14" t="s">
        <v>2</v>
      </c>
      <c r="C78" s="97">
        <f>C80</f>
        <v>-6894</v>
      </c>
    </row>
    <row r="79" spans="1:5" s="69" customFormat="1" ht="14" x14ac:dyDescent="0.3">
      <c r="A79" s="241" t="s">
        <v>466</v>
      </c>
      <c r="B79" s="212" t="s">
        <v>1</v>
      </c>
      <c r="C79" s="213">
        <f>C81</f>
        <v>-6894</v>
      </c>
    </row>
    <row r="80" spans="1:5" s="69" customFormat="1" ht="14" x14ac:dyDescent="0.3">
      <c r="A80" s="447"/>
      <c r="B80" s="214" t="s">
        <v>2</v>
      </c>
      <c r="C80" s="213">
        <f>C82</f>
        <v>-6894</v>
      </c>
    </row>
    <row r="81" spans="1:26" s="103" customFormat="1" ht="15.75" customHeight="1" x14ac:dyDescent="0.3">
      <c r="A81" s="322" t="s">
        <v>134</v>
      </c>
      <c r="B81" s="238" t="s">
        <v>1</v>
      </c>
      <c r="C81" s="206">
        <v>-6894</v>
      </c>
    </row>
    <row r="82" spans="1:26" s="103" customFormat="1" ht="14" x14ac:dyDescent="0.3">
      <c r="A82" s="243"/>
      <c r="B82" s="239" t="s">
        <v>2</v>
      </c>
      <c r="C82" s="206">
        <v>-6894</v>
      </c>
    </row>
    <row r="83" spans="1:26" s="251" customFormat="1" ht="14" x14ac:dyDescent="0.3">
      <c r="A83" s="487" t="s">
        <v>46</v>
      </c>
      <c r="B83" s="487"/>
      <c r="C83" s="487"/>
      <c r="D83" s="15"/>
      <c r="E83" s="15"/>
      <c r="F83" s="15"/>
      <c r="G83" s="15"/>
      <c r="H83" s="15"/>
      <c r="I83" s="15"/>
      <c r="J83" s="15"/>
      <c r="K83" s="15"/>
      <c r="L83" s="15"/>
      <c r="M83" s="15"/>
      <c r="N83" s="15"/>
      <c r="O83" s="15"/>
      <c r="P83" s="15"/>
      <c r="Q83" s="15"/>
      <c r="R83" s="15"/>
      <c r="S83" s="15"/>
      <c r="T83" s="15"/>
      <c r="U83" s="15"/>
      <c r="V83" s="15"/>
      <c r="W83" s="15"/>
      <c r="X83" s="15"/>
      <c r="Y83" s="15"/>
      <c r="Z83" s="15"/>
    </row>
    <row r="84" spans="1:26" s="15" customFormat="1" ht="14" x14ac:dyDescent="0.3">
      <c r="A84" s="223" t="s">
        <v>14</v>
      </c>
      <c r="B84" s="224" t="s">
        <v>1</v>
      </c>
      <c r="C84" s="225">
        <f>C86+C98</f>
        <v>1889</v>
      </c>
    </row>
    <row r="85" spans="1:26" s="15" customFormat="1" ht="14" x14ac:dyDescent="0.3">
      <c r="A85" s="187" t="s">
        <v>15</v>
      </c>
      <c r="B85" s="188" t="s">
        <v>2</v>
      </c>
      <c r="C85" s="225">
        <f>C87+C99</f>
        <v>1889</v>
      </c>
    </row>
    <row r="86" spans="1:26" s="15" customFormat="1" ht="14" x14ac:dyDescent="0.3">
      <c r="A86" s="226" t="s">
        <v>28</v>
      </c>
      <c r="B86" s="227" t="s">
        <v>1</v>
      </c>
      <c r="C86" s="189">
        <f t="shared" ref="C86:C91" si="5">C88</f>
        <v>2500</v>
      </c>
    </row>
    <row r="87" spans="1:26" s="15" customFormat="1" ht="14" x14ac:dyDescent="0.3">
      <c r="A87" s="187" t="s">
        <v>15</v>
      </c>
      <c r="B87" s="188" t="s">
        <v>2</v>
      </c>
      <c r="C87" s="189">
        <f t="shared" si="5"/>
        <v>2500</v>
      </c>
    </row>
    <row r="88" spans="1:26" s="99" customFormat="1" ht="14.5" x14ac:dyDescent="0.35">
      <c r="A88" s="307" t="s">
        <v>10</v>
      </c>
      <c r="B88" s="308" t="s">
        <v>1</v>
      </c>
      <c r="C88" s="186">
        <f t="shared" si="5"/>
        <v>2500</v>
      </c>
    </row>
    <row r="89" spans="1:26" s="99" customFormat="1" ht="14.5" x14ac:dyDescent="0.35">
      <c r="A89" s="309"/>
      <c r="B89" s="231" t="s">
        <v>2</v>
      </c>
      <c r="C89" s="186">
        <f t="shared" si="5"/>
        <v>2500</v>
      </c>
    </row>
    <row r="90" spans="1:26" s="103" customFormat="1" ht="14" x14ac:dyDescent="0.3">
      <c r="A90" s="310" t="s">
        <v>26</v>
      </c>
      <c r="B90" s="247" t="s">
        <v>1</v>
      </c>
      <c r="C90" s="186">
        <f t="shared" si="5"/>
        <v>2500</v>
      </c>
    </row>
    <row r="91" spans="1:26" s="103" customFormat="1" ht="14" x14ac:dyDescent="0.3">
      <c r="A91" s="249"/>
      <c r="B91" s="231" t="s">
        <v>2</v>
      </c>
      <c r="C91" s="186">
        <f t="shared" si="5"/>
        <v>2500</v>
      </c>
    </row>
    <row r="92" spans="1:26" s="103" customFormat="1" ht="14" x14ac:dyDescent="0.3">
      <c r="A92" s="311" t="s">
        <v>29</v>
      </c>
      <c r="B92" s="308" t="s">
        <v>1</v>
      </c>
      <c r="C92" s="186">
        <f>C94+C96</f>
        <v>2500</v>
      </c>
      <c r="M92" s="304"/>
      <c r="N92" s="304"/>
    </row>
    <row r="93" spans="1:26" s="103" customFormat="1" ht="14" x14ac:dyDescent="0.3">
      <c r="A93" s="311"/>
      <c r="B93" s="231" t="s">
        <v>2</v>
      </c>
      <c r="C93" s="186">
        <f>C95+C97</f>
        <v>2500</v>
      </c>
    </row>
    <row r="94" spans="1:26" s="103" customFormat="1" ht="42" x14ac:dyDescent="0.3">
      <c r="A94" s="322" t="s">
        <v>488</v>
      </c>
      <c r="B94" s="111" t="s">
        <v>1</v>
      </c>
      <c r="C94" s="237">
        <f>1700+200</f>
        <v>1900</v>
      </c>
    </row>
    <row r="95" spans="1:26" s="15" customFormat="1" ht="14" x14ac:dyDescent="0.3">
      <c r="A95" s="39"/>
      <c r="B95" s="14" t="s">
        <v>2</v>
      </c>
      <c r="C95" s="189">
        <f>1700+200</f>
        <v>1900</v>
      </c>
    </row>
    <row r="96" spans="1:26" s="99" customFormat="1" ht="56" x14ac:dyDescent="0.3">
      <c r="A96" s="312" t="s">
        <v>521</v>
      </c>
      <c r="B96" s="151" t="s">
        <v>1</v>
      </c>
      <c r="C96" s="186">
        <v>600</v>
      </c>
      <c r="D96" s="91"/>
      <c r="E96" s="91"/>
      <c r="F96" s="91"/>
      <c r="G96" s="91"/>
      <c r="H96" s="91"/>
      <c r="I96" s="91"/>
    </row>
    <row r="97" spans="1:14" s="99" customFormat="1" ht="14.25" customHeight="1" x14ac:dyDescent="0.3">
      <c r="A97" s="162"/>
      <c r="B97" s="73" t="s">
        <v>2</v>
      </c>
      <c r="C97" s="186">
        <v>600</v>
      </c>
      <c r="D97" s="91"/>
      <c r="E97" s="91"/>
      <c r="F97" s="91"/>
      <c r="G97" s="91"/>
      <c r="H97" s="91"/>
      <c r="I97" s="91"/>
    </row>
    <row r="98" spans="1:14" s="15" customFormat="1" ht="14" x14ac:dyDescent="0.3">
      <c r="A98" s="450" t="s">
        <v>73</v>
      </c>
      <c r="B98" s="227" t="s">
        <v>1</v>
      </c>
      <c r="C98" s="189">
        <f>C100</f>
        <v>-611</v>
      </c>
    </row>
    <row r="99" spans="1:14" s="15" customFormat="1" ht="14" x14ac:dyDescent="0.3">
      <c r="A99" s="235" t="s">
        <v>15</v>
      </c>
      <c r="B99" s="188" t="s">
        <v>2</v>
      </c>
      <c r="C99" s="189">
        <f>C101</f>
        <v>-611</v>
      </c>
    </row>
    <row r="100" spans="1:14" s="103" customFormat="1" ht="14" x14ac:dyDescent="0.3">
      <c r="A100" s="311" t="s">
        <v>29</v>
      </c>
      <c r="B100" s="308" t="s">
        <v>1</v>
      </c>
      <c r="C100" s="186">
        <f>C102</f>
        <v>-611</v>
      </c>
      <c r="M100" s="304"/>
      <c r="N100" s="304"/>
    </row>
    <row r="101" spans="1:14" s="103" customFormat="1" ht="14" x14ac:dyDescent="0.3">
      <c r="A101" s="311"/>
      <c r="B101" s="231" t="s">
        <v>2</v>
      </c>
      <c r="C101" s="186">
        <f>C103</f>
        <v>-611</v>
      </c>
    </row>
    <row r="102" spans="1:14" s="103" customFormat="1" ht="30.75" customHeight="1" x14ac:dyDescent="0.3">
      <c r="A102" s="478" t="s">
        <v>491</v>
      </c>
      <c r="B102" s="83" t="s">
        <v>1</v>
      </c>
      <c r="C102" s="206">
        <v>-611</v>
      </c>
      <c r="D102" s="95"/>
      <c r="E102" s="95"/>
      <c r="F102" s="95"/>
      <c r="G102" s="95"/>
      <c r="H102" s="95"/>
      <c r="I102" s="95"/>
    </row>
    <row r="103" spans="1:14" s="103" customFormat="1" ht="14" x14ac:dyDescent="0.3">
      <c r="A103" s="479"/>
      <c r="B103" s="83" t="s">
        <v>2</v>
      </c>
      <c r="C103" s="206">
        <v>-611</v>
      </c>
      <c r="D103" s="95"/>
      <c r="E103" s="95"/>
      <c r="F103" s="95"/>
      <c r="G103" s="95"/>
      <c r="H103" s="95"/>
      <c r="I103" s="95"/>
    </row>
    <row r="104" spans="1:14" ht="13" x14ac:dyDescent="0.3">
      <c r="A104" s="54" t="s">
        <v>42</v>
      </c>
      <c r="B104" s="55"/>
      <c r="C104" s="144"/>
      <c r="D104" s="75"/>
      <c r="E104" s="75"/>
      <c r="F104" s="75"/>
      <c r="G104" s="75"/>
      <c r="H104" s="75"/>
      <c r="I104" s="75"/>
    </row>
    <row r="105" spans="1:14" ht="13" x14ac:dyDescent="0.3">
      <c r="A105" s="107" t="s">
        <v>14</v>
      </c>
      <c r="B105" s="108"/>
      <c r="C105" s="119"/>
      <c r="D105" s="109"/>
      <c r="E105" s="109"/>
      <c r="F105" s="109"/>
      <c r="G105" s="109"/>
      <c r="H105" s="109"/>
      <c r="I105" s="110"/>
    </row>
    <row r="106" spans="1:14" ht="14" x14ac:dyDescent="0.3">
      <c r="A106" s="90" t="s">
        <v>22</v>
      </c>
      <c r="B106" s="86" t="s">
        <v>1</v>
      </c>
      <c r="C106" s="206">
        <f>C108+C116+C120</f>
        <v>4787</v>
      </c>
      <c r="D106" s="44"/>
      <c r="E106" s="44"/>
      <c r="F106" s="44"/>
      <c r="G106" s="44"/>
      <c r="H106" s="44"/>
      <c r="I106" s="91"/>
    </row>
    <row r="107" spans="1:14" ht="14" x14ac:dyDescent="0.3">
      <c r="A107" s="90"/>
      <c r="B107" s="86" t="s">
        <v>2</v>
      </c>
      <c r="C107" s="206">
        <f>C109+C117+C121</f>
        <v>4787</v>
      </c>
      <c r="D107" s="44"/>
      <c r="E107" s="44"/>
      <c r="F107" s="44"/>
      <c r="G107" s="44"/>
      <c r="H107" s="44"/>
      <c r="I107" s="91"/>
    </row>
    <row r="108" spans="1:14" s="15" customFormat="1" ht="14" x14ac:dyDescent="0.3">
      <c r="A108" s="226" t="s">
        <v>28</v>
      </c>
      <c r="B108" s="227" t="s">
        <v>1</v>
      </c>
      <c r="C108" s="189">
        <f t="shared" ref="C108:C113" si="6">C110</f>
        <v>-2500</v>
      </c>
    </row>
    <row r="109" spans="1:14" s="15" customFormat="1" ht="14" x14ac:dyDescent="0.3">
      <c r="A109" s="187" t="s">
        <v>15</v>
      </c>
      <c r="B109" s="188" t="s">
        <v>2</v>
      </c>
      <c r="C109" s="189">
        <f t="shared" si="6"/>
        <v>-2500</v>
      </c>
    </row>
    <row r="110" spans="1:14" s="99" customFormat="1" ht="14.5" x14ac:dyDescent="0.35">
      <c r="A110" s="307" t="s">
        <v>10</v>
      </c>
      <c r="B110" s="308" t="s">
        <v>1</v>
      </c>
      <c r="C110" s="186">
        <f t="shared" si="6"/>
        <v>-2500</v>
      </c>
    </row>
    <row r="111" spans="1:14" s="99" customFormat="1" ht="14.5" x14ac:dyDescent="0.35">
      <c r="A111" s="309"/>
      <c r="B111" s="231" t="s">
        <v>2</v>
      </c>
      <c r="C111" s="186">
        <f t="shared" si="6"/>
        <v>-2500</v>
      </c>
    </row>
    <row r="112" spans="1:14" s="103" customFormat="1" ht="14" x14ac:dyDescent="0.3">
      <c r="A112" s="310" t="s">
        <v>26</v>
      </c>
      <c r="B112" s="247" t="s">
        <v>1</v>
      </c>
      <c r="C112" s="186">
        <f t="shared" si="6"/>
        <v>-2500</v>
      </c>
    </row>
    <row r="113" spans="1:14" s="103" customFormat="1" ht="14" x14ac:dyDescent="0.3">
      <c r="A113" s="249"/>
      <c r="B113" s="231" t="s">
        <v>2</v>
      </c>
      <c r="C113" s="186">
        <f t="shared" si="6"/>
        <v>-2500</v>
      </c>
    </row>
    <row r="114" spans="1:14" s="103" customFormat="1" ht="14" x14ac:dyDescent="0.3">
      <c r="A114" s="311" t="s">
        <v>29</v>
      </c>
      <c r="B114" s="308" t="s">
        <v>1</v>
      </c>
      <c r="C114" s="186">
        <f>C152</f>
        <v>-2500</v>
      </c>
      <c r="M114" s="304"/>
      <c r="N114" s="304"/>
    </row>
    <row r="115" spans="1:14" s="103" customFormat="1" ht="14" x14ac:dyDescent="0.3">
      <c r="A115" s="311"/>
      <c r="B115" s="231" t="s">
        <v>2</v>
      </c>
      <c r="C115" s="186">
        <f>C153</f>
        <v>-2500</v>
      </c>
    </row>
    <row r="116" spans="1:14" ht="14" x14ac:dyDescent="0.3">
      <c r="A116" s="450" t="s">
        <v>73</v>
      </c>
      <c r="B116" s="5" t="s">
        <v>1</v>
      </c>
      <c r="C116" s="28">
        <f>C118</f>
        <v>7507</v>
      </c>
      <c r="D116" s="44"/>
      <c r="E116" s="44"/>
      <c r="F116" s="44"/>
      <c r="G116" s="44"/>
      <c r="H116" s="44"/>
      <c r="I116" s="44"/>
    </row>
    <row r="117" spans="1:14" ht="13" x14ac:dyDescent="0.3">
      <c r="A117" s="10" t="s">
        <v>20</v>
      </c>
      <c r="B117" s="7" t="s">
        <v>2</v>
      </c>
      <c r="C117" s="28">
        <f>C119</f>
        <v>7507</v>
      </c>
      <c r="D117" s="44"/>
      <c r="E117" s="44"/>
      <c r="F117" s="44"/>
      <c r="G117" s="44"/>
      <c r="H117" s="44"/>
      <c r="I117" s="44"/>
    </row>
    <row r="118" spans="1:14" ht="14" x14ac:dyDescent="0.3">
      <c r="A118" s="311" t="s">
        <v>29</v>
      </c>
      <c r="B118" s="63" t="s">
        <v>1</v>
      </c>
      <c r="C118" s="70">
        <f>C160</f>
        <v>7507</v>
      </c>
    </row>
    <row r="119" spans="1:14" ht="13" x14ac:dyDescent="0.3">
      <c r="A119" s="11"/>
      <c r="B119" s="42" t="s">
        <v>2</v>
      </c>
      <c r="C119" s="70">
        <f>C161</f>
        <v>7507</v>
      </c>
    </row>
    <row r="120" spans="1:14" ht="13" x14ac:dyDescent="0.3">
      <c r="A120" s="34" t="s">
        <v>43</v>
      </c>
      <c r="B120" s="5" t="s">
        <v>1</v>
      </c>
      <c r="C120" s="30">
        <f>C122</f>
        <v>-220</v>
      </c>
    </row>
    <row r="121" spans="1:14" ht="13" x14ac:dyDescent="0.3">
      <c r="A121" s="10" t="s">
        <v>9</v>
      </c>
      <c r="B121" s="7" t="s">
        <v>2</v>
      </c>
      <c r="C121" s="30">
        <f>C123</f>
        <v>-220</v>
      </c>
    </row>
    <row r="122" spans="1:14" ht="13" x14ac:dyDescent="0.3">
      <c r="A122" s="12" t="s">
        <v>10</v>
      </c>
      <c r="B122" s="6" t="s">
        <v>1</v>
      </c>
      <c r="C122" s="97">
        <f t="shared" ref="C122:C125" si="7">C124</f>
        <v>-220</v>
      </c>
    </row>
    <row r="123" spans="1:14" ht="13" x14ac:dyDescent="0.3">
      <c r="A123" s="11"/>
      <c r="B123" s="7" t="s">
        <v>2</v>
      </c>
      <c r="C123" s="97">
        <f t="shared" si="7"/>
        <v>-220</v>
      </c>
    </row>
    <row r="124" spans="1:14" x14ac:dyDescent="0.25">
      <c r="A124" s="20" t="s">
        <v>26</v>
      </c>
      <c r="B124" s="13" t="s">
        <v>1</v>
      </c>
      <c r="C124" s="97">
        <f t="shared" si="7"/>
        <v>-220</v>
      </c>
    </row>
    <row r="125" spans="1:14" x14ac:dyDescent="0.25">
      <c r="A125" s="20"/>
      <c r="B125" s="14" t="s">
        <v>2</v>
      </c>
      <c r="C125" s="97">
        <f t="shared" si="7"/>
        <v>-220</v>
      </c>
    </row>
    <row r="126" spans="1:14" x14ac:dyDescent="0.25">
      <c r="A126" s="21" t="s">
        <v>27</v>
      </c>
      <c r="B126" s="13" t="s">
        <v>1</v>
      </c>
      <c r="C126" s="97">
        <f>C137</f>
        <v>-220</v>
      </c>
    </row>
    <row r="127" spans="1:14" x14ac:dyDescent="0.25">
      <c r="A127" s="20"/>
      <c r="B127" s="14" t="s">
        <v>2</v>
      </c>
      <c r="C127" s="97">
        <f>C138</f>
        <v>-220</v>
      </c>
    </row>
    <row r="128" spans="1:14" s="46" customFormat="1" ht="13" x14ac:dyDescent="0.3">
      <c r="A128" s="484" t="s">
        <v>40</v>
      </c>
      <c r="B128" s="485"/>
      <c r="C128" s="486"/>
    </row>
    <row r="129" spans="1:26" ht="13" x14ac:dyDescent="0.3">
      <c r="A129" s="78" t="s">
        <v>14</v>
      </c>
      <c r="B129" s="13" t="s">
        <v>1</v>
      </c>
      <c r="C129" s="94">
        <f t="shared" ref="C129:C136" si="8">C131</f>
        <v>-220</v>
      </c>
      <c r="E129" s="102"/>
    </row>
    <row r="130" spans="1:26" x14ac:dyDescent="0.25">
      <c r="A130" s="22" t="s">
        <v>15</v>
      </c>
      <c r="B130" s="14" t="s">
        <v>2</v>
      </c>
      <c r="C130" s="94">
        <f t="shared" si="8"/>
        <v>-220</v>
      </c>
    </row>
    <row r="131" spans="1:26" ht="13" x14ac:dyDescent="0.3">
      <c r="A131" s="34" t="s">
        <v>43</v>
      </c>
      <c r="B131" s="5" t="s">
        <v>1</v>
      </c>
      <c r="C131" s="30">
        <f>C133</f>
        <v>-220</v>
      </c>
    </row>
    <row r="132" spans="1:26" ht="13" x14ac:dyDescent="0.3">
      <c r="A132" s="10" t="s">
        <v>9</v>
      </c>
      <c r="B132" s="7" t="s">
        <v>2</v>
      </c>
      <c r="C132" s="30">
        <f>C134</f>
        <v>-220</v>
      </c>
    </row>
    <row r="133" spans="1:26" ht="13" x14ac:dyDescent="0.3">
      <c r="A133" s="12" t="s">
        <v>10</v>
      </c>
      <c r="B133" s="6" t="s">
        <v>1</v>
      </c>
      <c r="C133" s="97">
        <f t="shared" si="8"/>
        <v>-220</v>
      </c>
    </row>
    <row r="134" spans="1:26" ht="13" x14ac:dyDescent="0.3">
      <c r="A134" s="11"/>
      <c r="B134" s="7" t="s">
        <v>2</v>
      </c>
      <c r="C134" s="97">
        <f t="shared" si="8"/>
        <v>-220</v>
      </c>
    </row>
    <row r="135" spans="1:26" x14ac:dyDescent="0.25">
      <c r="A135" s="20" t="s">
        <v>26</v>
      </c>
      <c r="B135" s="13" t="s">
        <v>1</v>
      </c>
      <c r="C135" s="97">
        <f t="shared" si="8"/>
        <v>-220</v>
      </c>
    </row>
    <row r="136" spans="1:26" x14ac:dyDescent="0.25">
      <c r="A136" s="20"/>
      <c r="B136" s="14" t="s">
        <v>2</v>
      </c>
      <c r="C136" s="97">
        <f t="shared" si="8"/>
        <v>-220</v>
      </c>
    </row>
    <row r="137" spans="1:26" x14ac:dyDescent="0.25">
      <c r="A137" s="21" t="s">
        <v>27</v>
      </c>
      <c r="B137" s="13" t="s">
        <v>1</v>
      </c>
      <c r="C137" s="97">
        <f>C139</f>
        <v>-220</v>
      </c>
    </row>
    <row r="138" spans="1:26" x14ac:dyDescent="0.25">
      <c r="A138" s="20"/>
      <c r="B138" s="14" t="s">
        <v>2</v>
      </c>
      <c r="C138" s="97">
        <f>C140</f>
        <v>-220</v>
      </c>
    </row>
    <row r="139" spans="1:26" s="69" customFormat="1" ht="14" x14ac:dyDescent="0.3">
      <c r="A139" s="272" t="s">
        <v>382</v>
      </c>
      <c r="B139" s="29" t="s">
        <v>1</v>
      </c>
      <c r="C139" s="28">
        <f>C141</f>
        <v>-220</v>
      </c>
    </row>
    <row r="140" spans="1:26" s="69" customFormat="1" ht="13" x14ac:dyDescent="0.3">
      <c r="A140" s="33"/>
      <c r="B140" s="31" t="s">
        <v>2</v>
      </c>
      <c r="C140" s="28">
        <f>C142</f>
        <v>-220</v>
      </c>
    </row>
    <row r="141" spans="1:26" s="103" customFormat="1" ht="14" x14ac:dyDescent="0.3">
      <c r="A141" s="327" t="s">
        <v>200</v>
      </c>
      <c r="B141" s="111" t="s">
        <v>1</v>
      </c>
      <c r="C141" s="94">
        <v>-220</v>
      </c>
    </row>
    <row r="142" spans="1:26" s="103" customFormat="1" x14ac:dyDescent="0.25">
      <c r="A142" s="160"/>
      <c r="B142" s="92" t="s">
        <v>2</v>
      </c>
      <c r="C142" s="48">
        <v>-220</v>
      </c>
    </row>
    <row r="143" spans="1:26" s="251" customFormat="1" ht="14" x14ac:dyDescent="0.3">
      <c r="A143" s="487" t="s">
        <v>46</v>
      </c>
      <c r="B143" s="487"/>
      <c r="C143" s="487"/>
      <c r="D143" s="15"/>
      <c r="E143" s="15"/>
      <c r="F143" s="15"/>
      <c r="G143" s="15"/>
      <c r="H143" s="15"/>
      <c r="I143" s="15"/>
      <c r="J143" s="15"/>
      <c r="K143" s="15"/>
      <c r="L143" s="15"/>
      <c r="M143" s="15"/>
      <c r="N143" s="15"/>
      <c r="O143" s="15"/>
      <c r="P143" s="15"/>
      <c r="Q143" s="15"/>
      <c r="R143" s="15"/>
      <c r="S143" s="15"/>
      <c r="T143" s="15"/>
      <c r="U143" s="15"/>
      <c r="V143" s="15"/>
      <c r="W143" s="15"/>
      <c r="X143" s="15"/>
      <c r="Y143" s="15"/>
      <c r="Z143" s="15"/>
    </row>
    <row r="144" spans="1:26" s="15" customFormat="1" ht="14" x14ac:dyDescent="0.3">
      <c r="A144" s="223" t="s">
        <v>14</v>
      </c>
      <c r="B144" s="224" t="s">
        <v>1</v>
      </c>
      <c r="C144" s="225">
        <f>C146+C158</f>
        <v>5007</v>
      </c>
    </row>
    <row r="145" spans="1:14" s="15" customFormat="1" ht="14" x14ac:dyDescent="0.3">
      <c r="A145" s="187" t="s">
        <v>15</v>
      </c>
      <c r="B145" s="188" t="s">
        <v>2</v>
      </c>
      <c r="C145" s="225">
        <f>C147+C159</f>
        <v>5007</v>
      </c>
    </row>
    <row r="146" spans="1:14" s="15" customFormat="1" ht="14" x14ac:dyDescent="0.3">
      <c r="A146" s="226" t="s">
        <v>28</v>
      </c>
      <c r="B146" s="227" t="s">
        <v>1</v>
      </c>
      <c r="C146" s="189">
        <f t="shared" ref="C146:C151" si="9">C148</f>
        <v>-2500</v>
      </c>
    </row>
    <row r="147" spans="1:14" s="15" customFormat="1" ht="14" x14ac:dyDescent="0.3">
      <c r="A147" s="187" t="s">
        <v>15</v>
      </c>
      <c r="B147" s="188" t="s">
        <v>2</v>
      </c>
      <c r="C147" s="189">
        <f t="shared" si="9"/>
        <v>-2500</v>
      </c>
    </row>
    <row r="148" spans="1:14" s="99" customFormat="1" ht="14.5" x14ac:dyDescent="0.35">
      <c r="A148" s="307" t="s">
        <v>10</v>
      </c>
      <c r="B148" s="308" t="s">
        <v>1</v>
      </c>
      <c r="C148" s="186">
        <f t="shared" si="9"/>
        <v>-2500</v>
      </c>
    </row>
    <row r="149" spans="1:14" s="99" customFormat="1" ht="14.5" x14ac:dyDescent="0.35">
      <c r="A149" s="309"/>
      <c r="B149" s="231" t="s">
        <v>2</v>
      </c>
      <c r="C149" s="186">
        <f t="shared" si="9"/>
        <v>-2500</v>
      </c>
    </row>
    <row r="150" spans="1:14" s="103" customFormat="1" ht="14" x14ac:dyDescent="0.3">
      <c r="A150" s="310" t="s">
        <v>26</v>
      </c>
      <c r="B150" s="247" t="s">
        <v>1</v>
      </c>
      <c r="C150" s="186">
        <f t="shared" si="9"/>
        <v>-2500</v>
      </c>
    </row>
    <row r="151" spans="1:14" s="103" customFormat="1" ht="14" x14ac:dyDescent="0.3">
      <c r="A151" s="249"/>
      <c r="B151" s="231" t="s">
        <v>2</v>
      </c>
      <c r="C151" s="186">
        <f t="shared" si="9"/>
        <v>-2500</v>
      </c>
    </row>
    <row r="152" spans="1:14" s="103" customFormat="1" ht="14" x14ac:dyDescent="0.3">
      <c r="A152" s="311" t="s">
        <v>29</v>
      </c>
      <c r="B152" s="308" t="s">
        <v>1</v>
      </c>
      <c r="C152" s="186">
        <f>C154+C156</f>
        <v>-2500</v>
      </c>
      <c r="M152" s="304"/>
      <c r="N152" s="304"/>
    </row>
    <row r="153" spans="1:14" s="103" customFormat="1" ht="14" x14ac:dyDescent="0.3">
      <c r="A153" s="311"/>
      <c r="B153" s="231" t="s">
        <v>2</v>
      </c>
      <c r="C153" s="186">
        <f>C155+C157</f>
        <v>-2500</v>
      </c>
    </row>
    <row r="154" spans="1:14" s="99" customFormat="1" ht="28" x14ac:dyDescent="0.3">
      <c r="A154" s="480" t="s">
        <v>519</v>
      </c>
      <c r="B154" s="481" t="s">
        <v>1</v>
      </c>
      <c r="C154" s="186">
        <f>-4000-550</f>
        <v>-4550</v>
      </c>
    </row>
    <row r="155" spans="1:14" s="99" customFormat="1" ht="14" x14ac:dyDescent="0.3">
      <c r="A155" s="482"/>
      <c r="B155" s="481" t="s">
        <v>2</v>
      </c>
      <c r="C155" s="186">
        <f>-4000-550</f>
        <v>-4550</v>
      </c>
    </row>
    <row r="156" spans="1:14" s="99" customFormat="1" ht="28" x14ac:dyDescent="0.3">
      <c r="A156" s="313" t="s">
        <v>520</v>
      </c>
      <c r="B156" s="247" t="s">
        <v>1</v>
      </c>
      <c r="C156" s="186">
        <f>1700+350</f>
        <v>2050</v>
      </c>
    </row>
    <row r="157" spans="1:14" s="99" customFormat="1" ht="14" x14ac:dyDescent="0.3">
      <c r="A157" s="249"/>
      <c r="B157" s="231" t="s">
        <v>2</v>
      </c>
      <c r="C157" s="186">
        <f>1700+350</f>
        <v>2050</v>
      </c>
    </row>
    <row r="158" spans="1:14" s="15" customFormat="1" ht="14" x14ac:dyDescent="0.3">
      <c r="A158" s="450" t="s">
        <v>73</v>
      </c>
      <c r="B158" s="227" t="s">
        <v>1</v>
      </c>
      <c r="C158" s="189">
        <f t="shared" ref="C158:C161" si="10">C160</f>
        <v>7507</v>
      </c>
    </row>
    <row r="159" spans="1:14" s="15" customFormat="1" ht="14" x14ac:dyDescent="0.3">
      <c r="A159" s="235" t="s">
        <v>15</v>
      </c>
      <c r="B159" s="188" t="s">
        <v>2</v>
      </c>
      <c r="C159" s="189">
        <f t="shared" si="10"/>
        <v>7507</v>
      </c>
    </row>
    <row r="160" spans="1:14" s="103" customFormat="1" ht="14" x14ac:dyDescent="0.3">
      <c r="A160" s="311" t="s">
        <v>29</v>
      </c>
      <c r="B160" s="308" t="s">
        <v>1</v>
      </c>
      <c r="C160" s="186">
        <f t="shared" si="10"/>
        <v>7507</v>
      </c>
      <c r="M160" s="304"/>
      <c r="N160" s="304"/>
    </row>
    <row r="161" spans="1:9" s="103" customFormat="1" ht="14" x14ac:dyDescent="0.3">
      <c r="A161" s="311"/>
      <c r="B161" s="231" t="s">
        <v>2</v>
      </c>
      <c r="C161" s="186">
        <f t="shared" si="10"/>
        <v>7507</v>
      </c>
    </row>
    <row r="162" spans="1:9" s="103" customFormat="1" ht="46.5" customHeight="1" x14ac:dyDescent="0.3">
      <c r="A162" s="321" t="s">
        <v>494</v>
      </c>
      <c r="B162" s="111" t="s">
        <v>1</v>
      </c>
      <c r="C162" s="206">
        <v>7507</v>
      </c>
      <c r="D162" s="95"/>
      <c r="E162" s="95"/>
      <c r="F162" s="95"/>
      <c r="G162" s="95"/>
      <c r="H162" s="95"/>
      <c r="I162" s="95"/>
    </row>
    <row r="163" spans="1:9" s="103" customFormat="1" ht="14" x14ac:dyDescent="0.3">
      <c r="A163" s="319"/>
      <c r="B163" s="92" t="s">
        <v>2</v>
      </c>
      <c r="C163" s="206">
        <v>7507</v>
      </c>
      <c r="D163" s="95"/>
      <c r="E163" s="95"/>
      <c r="F163" s="95"/>
      <c r="G163" s="95"/>
      <c r="H163" s="95"/>
      <c r="I163" s="95"/>
    </row>
    <row r="164" spans="1:9" ht="13" x14ac:dyDescent="0.3">
      <c r="A164" s="490" t="s">
        <v>8</v>
      </c>
      <c r="B164" s="491"/>
      <c r="C164" s="492"/>
    </row>
    <row r="165" spans="1:9" s="71" customFormat="1" ht="15.5" x14ac:dyDescent="0.35">
      <c r="A165" s="437" t="s">
        <v>12</v>
      </c>
      <c r="B165" s="29" t="s">
        <v>1</v>
      </c>
      <c r="C165" s="30">
        <f>C167+C177</f>
        <v>21362</v>
      </c>
    </row>
    <row r="166" spans="1:9" ht="13" x14ac:dyDescent="0.3">
      <c r="A166" s="33"/>
      <c r="B166" s="31" t="s">
        <v>2</v>
      </c>
      <c r="C166" s="30">
        <f>C168+C178</f>
        <v>21362</v>
      </c>
    </row>
    <row r="167" spans="1:9" ht="13" x14ac:dyDescent="0.3">
      <c r="A167" s="26" t="s">
        <v>21</v>
      </c>
      <c r="B167" s="77" t="s">
        <v>1</v>
      </c>
      <c r="C167" s="28">
        <f t="shared" ref="C167:C170" si="11">C169</f>
        <v>39</v>
      </c>
    </row>
    <row r="168" spans="1:9" ht="13" x14ac:dyDescent="0.3">
      <c r="A168" s="10" t="s">
        <v>9</v>
      </c>
      <c r="B168" s="80" t="s">
        <v>2</v>
      </c>
      <c r="C168" s="28">
        <f t="shared" si="11"/>
        <v>39</v>
      </c>
    </row>
    <row r="169" spans="1:9" ht="13" x14ac:dyDescent="0.3">
      <c r="A169" s="36" t="s">
        <v>10</v>
      </c>
      <c r="B169" s="6" t="s">
        <v>1</v>
      </c>
      <c r="C169" s="19">
        <f t="shared" si="11"/>
        <v>39</v>
      </c>
    </row>
    <row r="170" spans="1:9" ht="13" x14ac:dyDescent="0.3">
      <c r="A170" s="11"/>
      <c r="B170" s="7" t="s">
        <v>2</v>
      </c>
      <c r="C170" s="19">
        <f t="shared" si="11"/>
        <v>39</v>
      </c>
    </row>
    <row r="171" spans="1:9" x14ac:dyDescent="0.25">
      <c r="A171" s="21" t="s">
        <v>13</v>
      </c>
      <c r="B171" s="5" t="s">
        <v>1</v>
      </c>
      <c r="C171" s="19">
        <f>C173+C175</f>
        <v>39</v>
      </c>
    </row>
    <row r="172" spans="1:9" x14ac:dyDescent="0.25">
      <c r="A172" s="9"/>
      <c r="B172" s="7" t="s">
        <v>2</v>
      </c>
      <c r="C172" s="19">
        <f>C174+C176</f>
        <v>39</v>
      </c>
    </row>
    <row r="173" spans="1:9" x14ac:dyDescent="0.25">
      <c r="A173" s="27" t="s">
        <v>16</v>
      </c>
      <c r="B173" s="6" t="s">
        <v>1</v>
      </c>
      <c r="C173" s="19">
        <f>C199</f>
        <v>36</v>
      </c>
    </row>
    <row r="174" spans="1:9" x14ac:dyDescent="0.25">
      <c r="A174" s="9"/>
      <c r="B174" s="7" t="s">
        <v>2</v>
      </c>
      <c r="C174" s="19">
        <f>C200</f>
        <v>36</v>
      </c>
      <c r="D174" s="473" t="e">
        <f>#REF!+#REF!+#REF!+#REF!</f>
        <v>#REF!</v>
      </c>
    </row>
    <row r="175" spans="1:9" s="47" customFormat="1" ht="13" x14ac:dyDescent="0.3">
      <c r="A175" s="12" t="s">
        <v>45</v>
      </c>
      <c r="B175" s="63" t="s">
        <v>1</v>
      </c>
      <c r="C175" s="94">
        <f>C201</f>
        <v>3</v>
      </c>
    </row>
    <row r="176" spans="1:9" s="47" customFormat="1" ht="13" x14ac:dyDescent="0.3">
      <c r="A176" s="101"/>
      <c r="B176" s="42" t="s">
        <v>2</v>
      </c>
      <c r="C176" s="94">
        <f>C202</f>
        <v>3</v>
      </c>
    </row>
    <row r="177" spans="1:11" s="46" customFormat="1" ht="13" x14ac:dyDescent="0.3">
      <c r="A177" s="26" t="s">
        <v>17</v>
      </c>
      <c r="B177" s="77" t="s">
        <v>1</v>
      </c>
      <c r="C177" s="30">
        <f>C179+C181</f>
        <v>21323</v>
      </c>
    </row>
    <row r="178" spans="1:11" s="46" customFormat="1" ht="13" x14ac:dyDescent="0.3">
      <c r="A178" s="10" t="s">
        <v>9</v>
      </c>
      <c r="B178" s="80" t="s">
        <v>2</v>
      </c>
      <c r="C178" s="30">
        <f>C180+C182</f>
        <v>21323</v>
      </c>
    </row>
    <row r="179" spans="1:11" s="15" customFormat="1" ht="29" x14ac:dyDescent="0.35">
      <c r="A179" s="228" t="s">
        <v>141</v>
      </c>
      <c r="B179" s="227" t="s">
        <v>1</v>
      </c>
      <c r="C179" s="189">
        <f>C290</f>
        <v>21103</v>
      </c>
    </row>
    <row r="180" spans="1:11" s="15" customFormat="1" ht="14" x14ac:dyDescent="0.3">
      <c r="A180" s="229"/>
      <c r="B180" s="188" t="s">
        <v>2</v>
      </c>
      <c r="C180" s="189">
        <f>C291</f>
        <v>21103</v>
      </c>
    </row>
    <row r="181" spans="1:11" s="46" customFormat="1" ht="13" x14ac:dyDescent="0.3">
      <c r="A181" s="12" t="s">
        <v>10</v>
      </c>
      <c r="B181" s="63" t="s">
        <v>1</v>
      </c>
      <c r="C181" s="48">
        <f>C183</f>
        <v>220</v>
      </c>
      <c r="D181" s="45"/>
      <c r="E181" s="45"/>
      <c r="F181" s="45"/>
      <c r="G181" s="45"/>
      <c r="H181" s="45"/>
      <c r="I181" s="45"/>
    </row>
    <row r="182" spans="1:11" s="46" customFormat="1" ht="13" x14ac:dyDescent="0.3">
      <c r="A182" s="11"/>
      <c r="B182" s="42" t="s">
        <v>2</v>
      </c>
      <c r="C182" s="48">
        <f>C184</f>
        <v>220</v>
      </c>
      <c r="D182" s="45"/>
      <c r="E182" s="45"/>
      <c r="F182" s="45"/>
      <c r="G182" s="45"/>
      <c r="H182" s="45"/>
      <c r="I182" s="45"/>
    </row>
    <row r="183" spans="1:11" s="46" customFormat="1" ht="13" x14ac:dyDescent="0.3">
      <c r="A183" s="36" t="s">
        <v>23</v>
      </c>
      <c r="B183" s="13" t="s">
        <v>1</v>
      </c>
      <c r="C183" s="48">
        <f>C185+C187</f>
        <v>220</v>
      </c>
    </row>
    <row r="184" spans="1:11" s="46" customFormat="1" x14ac:dyDescent="0.25">
      <c r="A184" s="10"/>
      <c r="B184" s="14" t="s">
        <v>2</v>
      </c>
      <c r="C184" s="48">
        <f>C186+C188</f>
        <v>220</v>
      </c>
      <c r="D184" s="474">
        <f>D186</f>
        <v>0</v>
      </c>
    </row>
    <row r="185" spans="1:11" s="46" customFormat="1" x14ac:dyDescent="0.25">
      <c r="A185" s="27" t="s">
        <v>16</v>
      </c>
      <c r="B185" s="63" t="s">
        <v>1</v>
      </c>
      <c r="C185" s="48">
        <f>C209</f>
        <v>8</v>
      </c>
    </row>
    <row r="186" spans="1:11" s="46" customFormat="1" x14ac:dyDescent="0.25">
      <c r="A186" s="10"/>
      <c r="B186" s="42" t="s">
        <v>2</v>
      </c>
      <c r="C186" s="48">
        <f>C210</f>
        <v>8</v>
      </c>
    </row>
    <row r="187" spans="1:11" s="47" customFormat="1" ht="13" x14ac:dyDescent="0.3">
      <c r="A187" s="12" t="s">
        <v>45</v>
      </c>
      <c r="B187" s="63" t="s">
        <v>1</v>
      </c>
      <c r="C187" s="94">
        <f>C268+C294</f>
        <v>212</v>
      </c>
    </row>
    <row r="188" spans="1:11" s="47" customFormat="1" ht="13" x14ac:dyDescent="0.3">
      <c r="A188" s="101"/>
      <c r="B188" s="42" t="s">
        <v>2</v>
      </c>
      <c r="C188" s="94">
        <f>C269+C295</f>
        <v>212</v>
      </c>
    </row>
    <row r="189" spans="1:11" ht="13" x14ac:dyDescent="0.3">
      <c r="A189" s="49" t="s">
        <v>34</v>
      </c>
      <c r="B189" s="51"/>
      <c r="C189" s="50"/>
      <c r="D189" s="47"/>
      <c r="E189" s="47"/>
      <c r="F189" s="47"/>
      <c r="G189" s="47"/>
      <c r="H189" s="47"/>
      <c r="I189" s="47"/>
      <c r="K189" s="46"/>
    </row>
    <row r="190" spans="1:11" ht="13" x14ac:dyDescent="0.3">
      <c r="A190" s="78" t="s">
        <v>14</v>
      </c>
      <c r="B190" s="148"/>
      <c r="C190" s="19"/>
      <c r="D190" s="47"/>
      <c r="E190" s="47"/>
      <c r="F190" s="47"/>
      <c r="G190" s="47"/>
      <c r="H190" s="47"/>
      <c r="I190" s="52"/>
    </row>
    <row r="191" spans="1:11" s="71" customFormat="1" x14ac:dyDescent="0.25">
      <c r="A191" s="346" t="s">
        <v>22</v>
      </c>
      <c r="B191" s="111" t="s">
        <v>1</v>
      </c>
      <c r="C191" s="19">
        <f>C193+C203</f>
        <v>47</v>
      </c>
      <c r="D191" s="95"/>
      <c r="E191" s="95"/>
      <c r="F191" s="95"/>
      <c r="G191" s="95"/>
      <c r="H191" s="95"/>
      <c r="I191" s="95"/>
    </row>
    <row r="192" spans="1:11" x14ac:dyDescent="0.25">
      <c r="A192" s="10"/>
      <c r="B192" s="42" t="s">
        <v>2</v>
      </c>
      <c r="C192" s="19">
        <f>C194+C204</f>
        <v>47</v>
      </c>
      <c r="D192" s="45"/>
      <c r="E192" s="45"/>
      <c r="F192" s="45"/>
      <c r="G192" s="45"/>
      <c r="H192" s="45"/>
      <c r="I192" s="45"/>
    </row>
    <row r="193" spans="1:9" ht="13" x14ac:dyDescent="0.3">
      <c r="A193" s="26" t="s">
        <v>19</v>
      </c>
      <c r="B193" s="63" t="s">
        <v>1</v>
      </c>
      <c r="C193" s="28">
        <f t="shared" ref="C193:C196" si="12">C195</f>
        <v>39</v>
      </c>
      <c r="D193" s="45"/>
      <c r="E193" s="45"/>
      <c r="F193" s="45"/>
      <c r="G193" s="45"/>
      <c r="H193" s="45"/>
      <c r="I193" s="45"/>
    </row>
    <row r="194" spans="1:9" ht="13" x14ac:dyDescent="0.3">
      <c r="A194" s="10" t="s">
        <v>20</v>
      </c>
      <c r="B194" s="42" t="s">
        <v>2</v>
      </c>
      <c r="C194" s="28">
        <f t="shared" si="12"/>
        <v>39</v>
      </c>
      <c r="D194" s="45"/>
      <c r="E194" s="45"/>
      <c r="F194" s="45"/>
      <c r="G194" s="45"/>
      <c r="H194" s="45"/>
      <c r="I194" s="45"/>
    </row>
    <row r="195" spans="1:9" ht="13" x14ac:dyDescent="0.3">
      <c r="A195" s="12" t="s">
        <v>10</v>
      </c>
      <c r="B195" s="6" t="s">
        <v>1</v>
      </c>
      <c r="C195" s="19">
        <f t="shared" si="12"/>
        <v>39</v>
      </c>
      <c r="D195" s="45"/>
      <c r="E195" s="45"/>
      <c r="F195" s="45"/>
      <c r="G195" s="45"/>
      <c r="H195" s="45"/>
      <c r="I195" s="45"/>
    </row>
    <row r="196" spans="1:9" ht="13" x14ac:dyDescent="0.3">
      <c r="A196" s="11"/>
      <c r="B196" s="7" t="s">
        <v>2</v>
      </c>
      <c r="C196" s="19">
        <f t="shared" si="12"/>
        <v>39</v>
      </c>
      <c r="D196" s="45"/>
      <c r="E196" s="45"/>
      <c r="F196" s="45"/>
      <c r="G196" s="45"/>
      <c r="H196" s="45"/>
      <c r="I196" s="45"/>
    </row>
    <row r="197" spans="1:9" ht="13" x14ac:dyDescent="0.3">
      <c r="A197" s="36" t="s">
        <v>23</v>
      </c>
      <c r="B197" s="13" t="s">
        <v>1</v>
      </c>
      <c r="C197" s="19">
        <f>C199+C201</f>
        <v>39</v>
      </c>
    </row>
    <row r="198" spans="1:9" x14ac:dyDescent="0.25">
      <c r="A198" s="10"/>
      <c r="B198" s="14" t="s">
        <v>2</v>
      </c>
      <c r="C198" s="19">
        <f>C200+C202</f>
        <v>39</v>
      </c>
    </row>
    <row r="199" spans="1:9" x14ac:dyDescent="0.25">
      <c r="A199" s="27" t="s">
        <v>16</v>
      </c>
      <c r="B199" s="6" t="s">
        <v>1</v>
      </c>
      <c r="C199" s="19">
        <f>C220+C237</f>
        <v>36</v>
      </c>
    </row>
    <row r="200" spans="1:9" x14ac:dyDescent="0.25">
      <c r="A200" s="9"/>
      <c r="B200" s="7" t="s">
        <v>2</v>
      </c>
      <c r="C200" s="19">
        <f>C221+C238</f>
        <v>36</v>
      </c>
    </row>
    <row r="201" spans="1:9" s="47" customFormat="1" ht="13" x14ac:dyDescent="0.3">
      <c r="A201" s="12" t="s">
        <v>45</v>
      </c>
      <c r="B201" s="63" t="s">
        <v>1</v>
      </c>
      <c r="C201" s="94">
        <f>C224</f>
        <v>3</v>
      </c>
    </row>
    <row r="202" spans="1:9" s="47" customFormat="1" ht="13" x14ac:dyDescent="0.3">
      <c r="A202" s="101"/>
      <c r="B202" s="42" t="s">
        <v>2</v>
      </c>
      <c r="C202" s="94">
        <f>C225</f>
        <v>3</v>
      </c>
    </row>
    <row r="203" spans="1:9" s="46" customFormat="1" ht="13" x14ac:dyDescent="0.3">
      <c r="A203" s="26" t="s">
        <v>17</v>
      </c>
      <c r="B203" s="13" t="s">
        <v>1</v>
      </c>
      <c r="C203" s="30">
        <f t="shared" ref="C203:C208" si="13">C205</f>
        <v>8</v>
      </c>
    </row>
    <row r="204" spans="1:9" s="46" customFormat="1" ht="13" x14ac:dyDescent="0.3">
      <c r="A204" s="10" t="s">
        <v>9</v>
      </c>
      <c r="B204" s="14" t="s">
        <v>2</v>
      </c>
      <c r="C204" s="30">
        <f t="shared" si="13"/>
        <v>8</v>
      </c>
    </row>
    <row r="205" spans="1:9" s="46" customFormat="1" ht="13" x14ac:dyDescent="0.3">
      <c r="A205" s="483" t="s">
        <v>10</v>
      </c>
      <c r="B205" s="42" t="s">
        <v>1</v>
      </c>
      <c r="C205" s="48">
        <f t="shared" si="13"/>
        <v>8</v>
      </c>
      <c r="D205" s="45"/>
      <c r="E205" s="45"/>
      <c r="F205" s="45"/>
      <c r="G205" s="45"/>
      <c r="H205" s="45"/>
      <c r="I205" s="45"/>
    </row>
    <row r="206" spans="1:9" s="46" customFormat="1" ht="13" x14ac:dyDescent="0.3">
      <c r="A206" s="483"/>
      <c r="B206" s="148" t="s">
        <v>2</v>
      </c>
      <c r="C206" s="48">
        <f t="shared" si="13"/>
        <v>8</v>
      </c>
      <c r="D206" s="45"/>
      <c r="E206" s="45"/>
      <c r="F206" s="45"/>
      <c r="G206" s="45"/>
      <c r="H206" s="45"/>
      <c r="I206" s="45"/>
    </row>
    <row r="207" spans="1:9" s="46" customFormat="1" ht="13" x14ac:dyDescent="0.3">
      <c r="A207" s="36" t="s">
        <v>23</v>
      </c>
      <c r="B207" s="13" t="s">
        <v>1</v>
      </c>
      <c r="C207" s="48">
        <f t="shared" si="13"/>
        <v>8</v>
      </c>
    </row>
    <row r="208" spans="1:9" s="46" customFormat="1" x14ac:dyDescent="0.25">
      <c r="A208" s="10"/>
      <c r="B208" s="14" t="s">
        <v>2</v>
      </c>
      <c r="C208" s="48">
        <f t="shared" si="13"/>
        <v>8</v>
      </c>
      <c r="D208" s="474">
        <f>D210</f>
        <v>0</v>
      </c>
    </row>
    <row r="209" spans="1:9" s="46" customFormat="1" x14ac:dyDescent="0.25">
      <c r="A209" s="27" t="s">
        <v>16</v>
      </c>
      <c r="B209" s="63" t="s">
        <v>1</v>
      </c>
      <c r="C209" s="48">
        <f>C252</f>
        <v>8</v>
      </c>
    </row>
    <row r="210" spans="1:9" s="46" customFormat="1" x14ac:dyDescent="0.25">
      <c r="A210" s="10"/>
      <c r="B210" s="42" t="s">
        <v>2</v>
      </c>
      <c r="C210" s="48">
        <f>C253</f>
        <v>8</v>
      </c>
    </row>
    <row r="211" spans="1:9" ht="13" x14ac:dyDescent="0.3">
      <c r="A211" s="176" t="s">
        <v>18</v>
      </c>
      <c r="B211" s="177"/>
      <c r="C211" s="178"/>
      <c r="D211" s="126"/>
      <c r="E211" s="127"/>
      <c r="F211" s="126"/>
      <c r="G211" s="126"/>
      <c r="H211" s="126"/>
      <c r="I211" s="126"/>
    </row>
    <row r="212" spans="1:9" ht="13" x14ac:dyDescent="0.3">
      <c r="A212" s="152" t="s">
        <v>14</v>
      </c>
      <c r="B212" s="62" t="s">
        <v>1</v>
      </c>
      <c r="C212" s="48">
        <f t="shared" ref="C212:C217" si="14">C214</f>
        <v>29</v>
      </c>
      <c r="D212" s="128"/>
      <c r="E212" s="128"/>
      <c r="F212" s="128"/>
      <c r="G212" s="128"/>
      <c r="H212" s="128"/>
      <c r="I212" s="128"/>
    </row>
    <row r="213" spans="1:9" x14ac:dyDescent="0.25">
      <c r="A213" s="22" t="s">
        <v>48</v>
      </c>
      <c r="B213" s="14" t="s">
        <v>2</v>
      </c>
      <c r="C213" s="48">
        <f t="shared" si="14"/>
        <v>29</v>
      </c>
    </row>
    <row r="214" spans="1:9" ht="13" x14ac:dyDescent="0.3">
      <c r="A214" s="146" t="s">
        <v>28</v>
      </c>
      <c r="B214" s="13" t="s">
        <v>1</v>
      </c>
      <c r="C214" s="28">
        <f>C216</f>
        <v>29</v>
      </c>
    </row>
    <row r="215" spans="1:9" ht="13" x14ac:dyDescent="0.3">
      <c r="A215" s="22" t="s">
        <v>49</v>
      </c>
      <c r="B215" s="14" t="s">
        <v>2</v>
      </c>
      <c r="C215" s="28">
        <f>C217</f>
        <v>29</v>
      </c>
    </row>
    <row r="216" spans="1:9" s="46" customFormat="1" ht="13" x14ac:dyDescent="0.3">
      <c r="A216" s="12" t="s">
        <v>10</v>
      </c>
      <c r="B216" s="63" t="s">
        <v>1</v>
      </c>
      <c r="C216" s="48">
        <f t="shared" si="14"/>
        <v>29</v>
      </c>
      <c r="D216" s="45"/>
      <c r="E216" s="45"/>
      <c r="F216" s="45"/>
      <c r="G216" s="45"/>
      <c r="H216" s="45"/>
      <c r="I216" s="45"/>
    </row>
    <row r="217" spans="1:9" s="46" customFormat="1" ht="13" x14ac:dyDescent="0.3">
      <c r="A217" s="11"/>
      <c r="B217" s="42" t="s">
        <v>2</v>
      </c>
      <c r="C217" s="48">
        <f t="shared" si="14"/>
        <v>29</v>
      </c>
      <c r="D217" s="45"/>
      <c r="E217" s="45"/>
      <c r="F217" s="45"/>
      <c r="G217" s="45"/>
      <c r="H217" s="45"/>
      <c r="I217" s="45"/>
    </row>
    <row r="218" spans="1:9" s="46" customFormat="1" ht="13" x14ac:dyDescent="0.3">
      <c r="A218" s="36" t="s">
        <v>23</v>
      </c>
      <c r="B218" s="13" t="s">
        <v>1</v>
      </c>
      <c r="C218" s="48">
        <f>C220+C224</f>
        <v>29</v>
      </c>
    </row>
    <row r="219" spans="1:9" s="46" customFormat="1" x14ac:dyDescent="0.25">
      <c r="A219" s="10"/>
      <c r="B219" s="14" t="s">
        <v>2</v>
      </c>
      <c r="C219" s="48">
        <f>C221+C225</f>
        <v>29</v>
      </c>
    </row>
    <row r="220" spans="1:9" s="46" customFormat="1" x14ac:dyDescent="0.25">
      <c r="A220" s="27" t="s">
        <v>16</v>
      </c>
      <c r="B220" s="63" t="s">
        <v>1</v>
      </c>
      <c r="C220" s="48">
        <f>C222</f>
        <v>26</v>
      </c>
    </row>
    <row r="221" spans="1:9" s="46" customFormat="1" x14ac:dyDescent="0.25">
      <c r="A221" s="10"/>
      <c r="B221" s="42" t="s">
        <v>2</v>
      </c>
      <c r="C221" s="48">
        <f>C223</f>
        <v>26</v>
      </c>
    </row>
    <row r="222" spans="1:9" s="103" customFormat="1" ht="15.5" x14ac:dyDescent="0.35">
      <c r="A222" s="340" t="s">
        <v>153</v>
      </c>
      <c r="B222" s="104" t="s">
        <v>1</v>
      </c>
      <c r="C222" s="94">
        <f>16+10</f>
        <v>26</v>
      </c>
    </row>
    <row r="223" spans="1:9" s="103" customFormat="1" x14ac:dyDescent="0.25">
      <c r="A223" s="160"/>
      <c r="B223" s="92" t="s">
        <v>2</v>
      </c>
      <c r="C223" s="94">
        <f>16+10</f>
        <v>26</v>
      </c>
    </row>
    <row r="224" spans="1:9" s="47" customFormat="1" ht="13" x14ac:dyDescent="0.3">
      <c r="A224" s="12" t="s">
        <v>45</v>
      </c>
      <c r="B224" s="63" t="s">
        <v>1</v>
      </c>
      <c r="C224" s="94">
        <f>C226</f>
        <v>3</v>
      </c>
    </row>
    <row r="225" spans="1:9" s="47" customFormat="1" ht="13" x14ac:dyDescent="0.3">
      <c r="A225" s="101"/>
      <c r="B225" s="42" t="s">
        <v>2</v>
      </c>
      <c r="C225" s="94">
        <f>C227</f>
        <v>3</v>
      </c>
    </row>
    <row r="226" spans="1:9" s="103" customFormat="1" ht="15.5" x14ac:dyDescent="0.35">
      <c r="A226" s="340" t="s">
        <v>152</v>
      </c>
      <c r="B226" s="104" t="s">
        <v>1</v>
      </c>
      <c r="C226" s="94">
        <f>2+1</f>
        <v>3</v>
      </c>
    </row>
    <row r="227" spans="1:9" s="103" customFormat="1" x14ac:dyDescent="0.25">
      <c r="A227" s="160"/>
      <c r="B227" s="92" t="s">
        <v>2</v>
      </c>
      <c r="C227" s="94">
        <f>2+1</f>
        <v>3</v>
      </c>
    </row>
    <row r="228" spans="1:9" ht="13" x14ac:dyDescent="0.3">
      <c r="A228" s="176" t="s">
        <v>35</v>
      </c>
      <c r="B228" s="177"/>
      <c r="C228" s="178"/>
      <c r="D228" s="126"/>
      <c r="E228" s="127"/>
      <c r="F228" s="126"/>
      <c r="G228" s="126"/>
      <c r="H228" s="126"/>
      <c r="I228" s="126"/>
    </row>
    <row r="229" spans="1:9" ht="13" x14ac:dyDescent="0.3">
      <c r="A229" s="152" t="s">
        <v>14</v>
      </c>
      <c r="B229" s="62" t="s">
        <v>1</v>
      </c>
      <c r="C229" s="48">
        <f t="shared" ref="C229:C234" si="15">C231</f>
        <v>10</v>
      </c>
      <c r="D229" s="128"/>
      <c r="E229" s="128"/>
      <c r="F229" s="128"/>
      <c r="G229" s="128"/>
      <c r="H229" s="128"/>
      <c r="I229" s="128"/>
    </row>
    <row r="230" spans="1:9" x14ac:dyDescent="0.25">
      <c r="A230" s="22" t="s">
        <v>48</v>
      </c>
      <c r="B230" s="14" t="s">
        <v>2</v>
      </c>
      <c r="C230" s="48">
        <f t="shared" si="15"/>
        <v>10</v>
      </c>
    </row>
    <row r="231" spans="1:9" ht="13" x14ac:dyDescent="0.3">
      <c r="A231" s="146" t="s">
        <v>28</v>
      </c>
      <c r="B231" s="13" t="s">
        <v>1</v>
      </c>
      <c r="C231" s="28">
        <f t="shared" si="15"/>
        <v>10</v>
      </c>
    </row>
    <row r="232" spans="1:9" ht="13" x14ac:dyDescent="0.3">
      <c r="A232" s="22" t="s">
        <v>49</v>
      </c>
      <c r="B232" s="14" t="s">
        <v>2</v>
      </c>
      <c r="C232" s="28">
        <f t="shared" si="15"/>
        <v>10</v>
      </c>
    </row>
    <row r="233" spans="1:9" ht="13" x14ac:dyDescent="0.3">
      <c r="A233" s="12" t="s">
        <v>10</v>
      </c>
      <c r="B233" s="6" t="s">
        <v>1</v>
      </c>
      <c r="C233" s="19">
        <f t="shared" si="15"/>
        <v>10</v>
      </c>
      <c r="D233" s="45"/>
      <c r="E233" s="45"/>
      <c r="F233" s="45"/>
      <c r="G233" s="45"/>
      <c r="H233" s="45"/>
      <c r="I233" s="45"/>
    </row>
    <row r="234" spans="1:9" ht="13" x14ac:dyDescent="0.3">
      <c r="A234" s="11"/>
      <c r="B234" s="7" t="s">
        <v>2</v>
      </c>
      <c r="C234" s="19">
        <f t="shared" si="15"/>
        <v>10</v>
      </c>
      <c r="D234" s="45"/>
      <c r="E234" s="45"/>
      <c r="F234" s="45"/>
      <c r="G234" s="45"/>
      <c r="H234" s="45"/>
      <c r="I234" s="45"/>
    </row>
    <row r="235" spans="1:9" ht="13" x14ac:dyDescent="0.3">
      <c r="A235" s="36" t="s">
        <v>23</v>
      </c>
      <c r="B235" s="13" t="s">
        <v>1</v>
      </c>
      <c r="C235" s="19">
        <f>C237+C331</f>
        <v>10</v>
      </c>
    </row>
    <row r="236" spans="1:9" x14ac:dyDescent="0.25">
      <c r="A236" s="10"/>
      <c r="B236" s="14" t="s">
        <v>2</v>
      </c>
      <c r="C236" s="19">
        <f>C238+C332</f>
        <v>10</v>
      </c>
    </row>
    <row r="237" spans="1:9" x14ac:dyDescent="0.25">
      <c r="A237" s="27" t="s">
        <v>16</v>
      </c>
      <c r="B237" s="6" t="s">
        <v>1</v>
      </c>
      <c r="C237" s="19">
        <f>C239+C325</f>
        <v>10</v>
      </c>
    </row>
    <row r="238" spans="1:9" x14ac:dyDescent="0.25">
      <c r="A238" s="9"/>
      <c r="B238" s="7" t="s">
        <v>2</v>
      </c>
      <c r="C238" s="19">
        <f>C240+C326</f>
        <v>10</v>
      </c>
    </row>
    <row r="239" spans="1:9" ht="13" x14ac:dyDescent="0.3">
      <c r="A239" s="65" t="s">
        <v>514</v>
      </c>
      <c r="B239" s="6" t="s">
        <v>1</v>
      </c>
      <c r="C239" s="19">
        <f>C241+C317+C319+C321+C323</f>
        <v>10</v>
      </c>
    </row>
    <row r="240" spans="1:9" x14ac:dyDescent="0.25">
      <c r="A240" s="9"/>
      <c r="B240" s="7" t="s">
        <v>2</v>
      </c>
      <c r="C240" s="19">
        <f>C242+C318+C320+C322+C324</f>
        <v>10</v>
      </c>
    </row>
    <row r="241" spans="1:9" s="103" customFormat="1" ht="15.5" x14ac:dyDescent="0.35">
      <c r="A241" s="342" t="s">
        <v>522</v>
      </c>
      <c r="B241" s="104" t="s">
        <v>1</v>
      </c>
      <c r="C241" s="94">
        <v>10</v>
      </c>
    </row>
    <row r="242" spans="1:9" s="103" customFormat="1" x14ac:dyDescent="0.25">
      <c r="A242" s="160"/>
      <c r="B242" s="92" t="s">
        <v>2</v>
      </c>
      <c r="C242" s="94">
        <v>10</v>
      </c>
    </row>
    <row r="243" spans="1:9" s="46" customFormat="1" ht="13" x14ac:dyDescent="0.3">
      <c r="A243" s="493" t="s">
        <v>40</v>
      </c>
      <c r="B243" s="494"/>
      <c r="C243" s="495"/>
    </row>
    <row r="244" spans="1:9" s="47" customFormat="1" ht="13" x14ac:dyDescent="0.3">
      <c r="A244" s="67" t="s">
        <v>14</v>
      </c>
      <c r="B244" s="77" t="s">
        <v>1</v>
      </c>
      <c r="C244" s="30">
        <f t="shared" ref="C244:C245" si="16">C246</f>
        <v>8</v>
      </c>
      <c r="E244" s="69"/>
    </row>
    <row r="245" spans="1:9" s="47" customFormat="1" ht="13" x14ac:dyDescent="0.3">
      <c r="A245" s="79" t="s">
        <v>15</v>
      </c>
      <c r="B245" s="80" t="s">
        <v>2</v>
      </c>
      <c r="C245" s="30">
        <f t="shared" si="16"/>
        <v>8</v>
      </c>
      <c r="E245" s="69"/>
    </row>
    <row r="246" spans="1:9" s="46" customFormat="1" ht="13" x14ac:dyDescent="0.3">
      <c r="A246" s="26" t="s">
        <v>17</v>
      </c>
      <c r="B246" s="13" t="s">
        <v>1</v>
      </c>
      <c r="C246" s="94">
        <f>C248</f>
        <v>8</v>
      </c>
    </row>
    <row r="247" spans="1:9" s="46" customFormat="1" x14ac:dyDescent="0.25">
      <c r="A247" s="10" t="s">
        <v>9</v>
      </c>
      <c r="B247" s="14" t="s">
        <v>2</v>
      </c>
      <c r="C247" s="94">
        <f>C249</f>
        <v>8</v>
      </c>
    </row>
    <row r="248" spans="1:9" s="46" customFormat="1" ht="13" x14ac:dyDescent="0.3">
      <c r="A248" s="12" t="s">
        <v>10</v>
      </c>
      <c r="B248" s="63" t="s">
        <v>1</v>
      </c>
      <c r="C248" s="28">
        <f t="shared" ref="C248:C249" si="17">C250</f>
        <v>8</v>
      </c>
      <c r="D248" s="45"/>
      <c r="E248" s="45"/>
      <c r="F248" s="45"/>
      <c r="G248" s="45"/>
      <c r="H248" s="45"/>
      <c r="I248" s="45"/>
    </row>
    <row r="249" spans="1:9" s="46" customFormat="1" ht="13" x14ac:dyDescent="0.3">
      <c r="A249" s="11"/>
      <c r="B249" s="42" t="s">
        <v>2</v>
      </c>
      <c r="C249" s="28">
        <f t="shared" si="17"/>
        <v>8</v>
      </c>
      <c r="D249" s="45"/>
      <c r="E249" s="45"/>
      <c r="F249" s="45"/>
      <c r="G249" s="45"/>
      <c r="H249" s="45"/>
      <c r="I249" s="45"/>
    </row>
    <row r="250" spans="1:9" s="46" customFormat="1" ht="13" x14ac:dyDescent="0.3">
      <c r="A250" s="36" t="s">
        <v>23</v>
      </c>
      <c r="B250" s="13" t="s">
        <v>1</v>
      </c>
      <c r="C250" s="48">
        <f>C252+C449</f>
        <v>8</v>
      </c>
    </row>
    <row r="251" spans="1:9" s="46" customFormat="1" x14ac:dyDescent="0.25">
      <c r="A251" s="10"/>
      <c r="B251" s="14" t="s">
        <v>2</v>
      </c>
      <c r="C251" s="48">
        <f>C253+C450</f>
        <v>8</v>
      </c>
      <c r="D251" s="474">
        <f>D253</f>
        <v>0</v>
      </c>
    </row>
    <row r="252" spans="1:9" s="46" customFormat="1" x14ac:dyDescent="0.25">
      <c r="A252" s="27" t="s">
        <v>16</v>
      </c>
      <c r="B252" s="63" t="s">
        <v>1</v>
      </c>
      <c r="C252" s="48">
        <f>C254</f>
        <v>8</v>
      </c>
    </row>
    <row r="253" spans="1:9" s="46" customFormat="1" x14ac:dyDescent="0.25">
      <c r="A253" s="10"/>
      <c r="B253" s="42" t="s">
        <v>2</v>
      </c>
      <c r="C253" s="48">
        <f>C255</f>
        <v>8</v>
      </c>
    </row>
    <row r="254" spans="1:9" s="99" customFormat="1" ht="14" x14ac:dyDescent="0.3">
      <c r="A254" s="191" t="s">
        <v>382</v>
      </c>
      <c r="B254" s="151" t="s">
        <v>1</v>
      </c>
      <c r="C254" s="30">
        <f>C256+C317</f>
        <v>8</v>
      </c>
    </row>
    <row r="255" spans="1:9" s="99" customFormat="1" ht="13" x14ac:dyDescent="0.3">
      <c r="A255" s="84"/>
      <c r="B255" s="73" t="s">
        <v>2</v>
      </c>
      <c r="C255" s="30">
        <f>C257+C318</f>
        <v>8</v>
      </c>
    </row>
    <row r="256" spans="1:9" s="69" customFormat="1" ht="15.5" x14ac:dyDescent="0.35">
      <c r="A256" s="472" t="s">
        <v>515</v>
      </c>
      <c r="B256" s="111" t="s">
        <v>1</v>
      </c>
      <c r="C256" s="94">
        <v>8</v>
      </c>
    </row>
    <row r="257" spans="1:5" s="69" customFormat="1" ht="13" x14ac:dyDescent="0.3">
      <c r="A257" s="33"/>
      <c r="B257" s="92" t="s">
        <v>2</v>
      </c>
      <c r="C257" s="94">
        <v>8</v>
      </c>
    </row>
    <row r="258" spans="1:5" ht="13" x14ac:dyDescent="0.3">
      <c r="A258" s="496" t="s">
        <v>39</v>
      </c>
      <c r="B258" s="496"/>
      <c r="C258" s="496"/>
    </row>
    <row r="259" spans="1:5" ht="13" x14ac:dyDescent="0.3">
      <c r="A259" s="497" t="s">
        <v>14</v>
      </c>
      <c r="B259" s="497"/>
      <c r="C259" s="497"/>
    </row>
    <row r="260" spans="1:5" x14ac:dyDescent="0.25">
      <c r="A260" s="154" t="s">
        <v>22</v>
      </c>
      <c r="B260" s="5" t="s">
        <v>1</v>
      </c>
      <c r="C260" s="19">
        <f>C262</f>
        <v>112</v>
      </c>
    </row>
    <row r="261" spans="1:5" x14ac:dyDescent="0.25">
      <c r="A261" s="9"/>
      <c r="B261" s="7" t="s">
        <v>2</v>
      </c>
      <c r="C261" s="19">
        <f>C263</f>
        <v>112</v>
      </c>
    </row>
    <row r="262" spans="1:5" ht="13" x14ac:dyDescent="0.3">
      <c r="A262" s="115" t="s">
        <v>17</v>
      </c>
      <c r="B262" s="13" t="s">
        <v>1</v>
      </c>
      <c r="C262" s="28">
        <f t="shared" ref="C262:C267" si="18">C264</f>
        <v>112</v>
      </c>
    </row>
    <row r="263" spans="1:5" ht="13" x14ac:dyDescent="0.3">
      <c r="A263" s="10" t="s">
        <v>9</v>
      </c>
      <c r="B263" s="14" t="s">
        <v>2</v>
      </c>
      <c r="C263" s="28">
        <f t="shared" si="18"/>
        <v>112</v>
      </c>
    </row>
    <row r="264" spans="1:5" ht="13" x14ac:dyDescent="0.3">
      <c r="A264" s="12" t="s">
        <v>10</v>
      </c>
      <c r="B264" s="6" t="s">
        <v>1</v>
      </c>
      <c r="C264" s="19">
        <f t="shared" si="18"/>
        <v>112</v>
      </c>
    </row>
    <row r="265" spans="1:5" ht="13" x14ac:dyDescent="0.3">
      <c r="A265" s="11"/>
      <c r="B265" s="7" t="s">
        <v>2</v>
      </c>
      <c r="C265" s="19">
        <f t="shared" si="18"/>
        <v>112</v>
      </c>
    </row>
    <row r="266" spans="1:5" ht="13" x14ac:dyDescent="0.3">
      <c r="A266" s="76" t="s">
        <v>23</v>
      </c>
      <c r="B266" s="13" t="s">
        <v>1</v>
      </c>
      <c r="C266" s="19">
        <f t="shared" si="18"/>
        <v>112</v>
      </c>
    </row>
    <row r="267" spans="1:5" x14ac:dyDescent="0.25">
      <c r="A267" s="23"/>
      <c r="B267" s="14" t="s">
        <v>2</v>
      </c>
      <c r="C267" s="19">
        <f t="shared" si="18"/>
        <v>112</v>
      </c>
    </row>
    <row r="268" spans="1:5" x14ac:dyDescent="0.25">
      <c r="A268" s="32" t="s">
        <v>24</v>
      </c>
      <c r="B268" s="13" t="s">
        <v>1</v>
      </c>
      <c r="C268" s="19">
        <f>C279</f>
        <v>112</v>
      </c>
    </row>
    <row r="269" spans="1:5" x14ac:dyDescent="0.25">
      <c r="A269" s="10"/>
      <c r="B269" s="14" t="s">
        <v>2</v>
      </c>
      <c r="C269" s="19">
        <f>C280</f>
        <v>112</v>
      </c>
    </row>
    <row r="270" spans="1:5" ht="13" x14ac:dyDescent="0.3">
      <c r="A270" s="493" t="s">
        <v>40</v>
      </c>
      <c r="B270" s="494"/>
      <c r="C270" s="495"/>
      <c r="E270" s="46"/>
    </row>
    <row r="271" spans="1:5" x14ac:dyDescent="0.25">
      <c r="A271" s="20" t="s">
        <v>14</v>
      </c>
      <c r="B271" s="5" t="s">
        <v>1</v>
      </c>
      <c r="C271" s="70">
        <f t="shared" ref="C271:C278" si="19">C273</f>
        <v>112</v>
      </c>
    </row>
    <row r="272" spans="1:5" x14ac:dyDescent="0.25">
      <c r="A272" s="22" t="s">
        <v>15</v>
      </c>
      <c r="B272" s="7" t="s">
        <v>2</v>
      </c>
      <c r="C272" s="70">
        <f t="shared" si="19"/>
        <v>112</v>
      </c>
    </row>
    <row r="273" spans="1:11" ht="13" x14ac:dyDescent="0.3">
      <c r="A273" s="26" t="s">
        <v>61</v>
      </c>
      <c r="B273" s="13" t="s">
        <v>1</v>
      </c>
      <c r="C273" s="30">
        <f t="shared" si="19"/>
        <v>112</v>
      </c>
    </row>
    <row r="274" spans="1:11" ht="13" x14ac:dyDescent="0.3">
      <c r="A274" s="9" t="s">
        <v>20</v>
      </c>
      <c r="B274" s="14" t="s">
        <v>2</v>
      </c>
      <c r="C274" s="30">
        <f t="shared" si="19"/>
        <v>112</v>
      </c>
    </row>
    <row r="275" spans="1:11" ht="13" x14ac:dyDescent="0.3">
      <c r="A275" s="12" t="s">
        <v>10</v>
      </c>
      <c r="B275" s="6" t="s">
        <v>1</v>
      </c>
      <c r="C275" s="70">
        <f t="shared" si="19"/>
        <v>112</v>
      </c>
    </row>
    <row r="276" spans="1:11" ht="13" x14ac:dyDescent="0.3">
      <c r="A276" s="11"/>
      <c r="B276" s="7" t="s">
        <v>2</v>
      </c>
      <c r="C276" s="70">
        <f t="shared" si="19"/>
        <v>112</v>
      </c>
    </row>
    <row r="277" spans="1:11" ht="13" x14ac:dyDescent="0.3">
      <c r="A277" s="76" t="s">
        <v>23</v>
      </c>
      <c r="B277" s="6" t="s">
        <v>1</v>
      </c>
      <c r="C277" s="70">
        <f t="shared" si="19"/>
        <v>112</v>
      </c>
    </row>
    <row r="278" spans="1:11" x14ac:dyDescent="0.25">
      <c r="A278" s="10"/>
      <c r="B278" s="7" t="s">
        <v>2</v>
      </c>
      <c r="C278" s="70">
        <f t="shared" si="19"/>
        <v>112</v>
      </c>
    </row>
    <row r="279" spans="1:11" s="69" customFormat="1" ht="13" x14ac:dyDescent="0.3">
      <c r="A279" s="88" t="s">
        <v>24</v>
      </c>
      <c r="B279" s="29" t="s">
        <v>1</v>
      </c>
      <c r="C279" s="30">
        <f>C281</f>
        <v>112</v>
      </c>
    </row>
    <row r="280" spans="1:11" s="69" customFormat="1" ht="12" customHeight="1" x14ac:dyDescent="0.3">
      <c r="A280" s="33"/>
      <c r="B280" s="31" t="s">
        <v>2</v>
      </c>
      <c r="C280" s="30">
        <f>C282</f>
        <v>112</v>
      </c>
    </row>
    <row r="281" spans="1:11" s="69" customFormat="1" ht="14" x14ac:dyDescent="0.3">
      <c r="A281" s="273" t="s">
        <v>382</v>
      </c>
      <c r="B281" s="29" t="s">
        <v>1</v>
      </c>
      <c r="C281" s="28">
        <f>C283</f>
        <v>112</v>
      </c>
    </row>
    <row r="282" spans="1:11" s="69" customFormat="1" ht="13" x14ac:dyDescent="0.3">
      <c r="A282" s="33"/>
      <c r="B282" s="31" t="s">
        <v>2</v>
      </c>
      <c r="C282" s="28">
        <f>C284</f>
        <v>112</v>
      </c>
    </row>
    <row r="283" spans="1:11" s="103" customFormat="1" ht="57" customHeight="1" x14ac:dyDescent="0.25">
      <c r="A283" s="380" t="s">
        <v>201</v>
      </c>
      <c r="B283" s="111" t="s">
        <v>1</v>
      </c>
      <c r="C283" s="94">
        <v>112</v>
      </c>
    </row>
    <row r="284" spans="1:11" s="103" customFormat="1" x14ac:dyDescent="0.25">
      <c r="A284" s="160"/>
      <c r="B284" s="92" t="s">
        <v>2</v>
      </c>
      <c r="C284" s="94">
        <v>112</v>
      </c>
    </row>
    <row r="285" spans="1:11" ht="13" x14ac:dyDescent="0.3">
      <c r="A285" s="98" t="s">
        <v>30</v>
      </c>
      <c r="B285" s="51"/>
      <c r="C285" s="50"/>
      <c r="D285" s="47"/>
      <c r="E285" s="47"/>
      <c r="F285" s="47"/>
      <c r="G285" s="47"/>
      <c r="H285" s="47"/>
      <c r="I285" s="47"/>
      <c r="K285" s="46"/>
    </row>
    <row r="286" spans="1:11" ht="14" x14ac:dyDescent="0.3">
      <c r="A286" s="78" t="s">
        <v>14</v>
      </c>
      <c r="B286" s="62" t="s">
        <v>1</v>
      </c>
      <c r="C286" s="237">
        <f t="shared" ref="C286:C293" si="20">C288</f>
        <v>21203</v>
      </c>
      <c r="D286" s="47"/>
      <c r="E286" s="47"/>
      <c r="F286" s="47"/>
      <c r="G286" s="47"/>
      <c r="H286" s="47"/>
      <c r="I286" s="52"/>
    </row>
    <row r="287" spans="1:11" ht="14" x14ac:dyDescent="0.3">
      <c r="A287" s="10" t="s">
        <v>22</v>
      </c>
      <c r="B287" s="42" t="s">
        <v>2</v>
      </c>
      <c r="C287" s="237">
        <f t="shared" si="20"/>
        <v>21203</v>
      </c>
      <c r="D287" s="45"/>
      <c r="E287" s="45"/>
      <c r="F287" s="45"/>
      <c r="G287" s="45"/>
      <c r="H287" s="45"/>
      <c r="I287" s="45"/>
    </row>
    <row r="288" spans="1:11" ht="13" x14ac:dyDescent="0.3">
      <c r="A288" s="34" t="s">
        <v>17</v>
      </c>
      <c r="B288" s="63" t="s">
        <v>1</v>
      </c>
      <c r="C288" s="28">
        <f>C290+C292</f>
        <v>21203</v>
      </c>
      <c r="D288" s="45"/>
      <c r="E288" s="45"/>
      <c r="F288" s="45"/>
      <c r="G288" s="45"/>
      <c r="H288" s="45"/>
      <c r="I288" s="45"/>
    </row>
    <row r="289" spans="1:9" ht="13" x14ac:dyDescent="0.3">
      <c r="A289" s="10" t="s">
        <v>9</v>
      </c>
      <c r="B289" s="42" t="s">
        <v>2</v>
      </c>
      <c r="C289" s="28">
        <f>C291+C293</f>
        <v>21203</v>
      </c>
      <c r="D289" s="45"/>
      <c r="E289" s="45"/>
      <c r="F289" s="45"/>
      <c r="G289" s="45"/>
      <c r="H289" s="45"/>
      <c r="I289" s="45"/>
    </row>
    <row r="290" spans="1:9" s="15" customFormat="1" ht="29" x14ac:dyDescent="0.35">
      <c r="A290" s="228" t="s">
        <v>141</v>
      </c>
      <c r="B290" s="227" t="s">
        <v>1</v>
      </c>
      <c r="C290" s="189">
        <f>C301</f>
        <v>21103</v>
      </c>
    </row>
    <row r="291" spans="1:9" s="15" customFormat="1" ht="14" x14ac:dyDescent="0.3">
      <c r="A291" s="229"/>
      <c r="B291" s="188" t="s">
        <v>2</v>
      </c>
      <c r="C291" s="189">
        <f>C302</f>
        <v>21103</v>
      </c>
    </row>
    <row r="292" spans="1:9" ht="13" x14ac:dyDescent="0.3">
      <c r="A292" s="12" t="s">
        <v>10</v>
      </c>
      <c r="B292" s="6" t="s">
        <v>1</v>
      </c>
      <c r="C292" s="19">
        <f t="shared" si="20"/>
        <v>100</v>
      </c>
      <c r="D292" s="45"/>
      <c r="E292" s="45"/>
      <c r="F292" s="45"/>
      <c r="G292" s="45"/>
      <c r="H292" s="45"/>
      <c r="I292" s="45"/>
    </row>
    <row r="293" spans="1:9" ht="13" x14ac:dyDescent="0.3">
      <c r="A293" s="11"/>
      <c r="B293" s="7" t="s">
        <v>2</v>
      </c>
      <c r="C293" s="19">
        <f t="shared" si="20"/>
        <v>100</v>
      </c>
      <c r="D293" s="45"/>
      <c r="E293" s="45"/>
      <c r="F293" s="45"/>
      <c r="G293" s="45"/>
      <c r="H293" s="45"/>
      <c r="I293" s="45"/>
    </row>
    <row r="294" spans="1:9" s="47" customFormat="1" ht="13" x14ac:dyDescent="0.3">
      <c r="A294" s="12" t="s">
        <v>45</v>
      </c>
      <c r="B294" s="63" t="s">
        <v>1</v>
      </c>
      <c r="C294" s="94">
        <f>C311</f>
        <v>100</v>
      </c>
    </row>
    <row r="295" spans="1:9" s="47" customFormat="1" ht="13" x14ac:dyDescent="0.3">
      <c r="A295" s="101"/>
      <c r="B295" s="42" t="s">
        <v>2</v>
      </c>
      <c r="C295" s="94">
        <f>C312</f>
        <v>100</v>
      </c>
    </row>
    <row r="296" spans="1:9" ht="13" x14ac:dyDescent="0.3">
      <c r="A296" s="493" t="s">
        <v>40</v>
      </c>
      <c r="B296" s="494"/>
      <c r="C296" s="495"/>
      <c r="E296" s="46"/>
    </row>
    <row r="297" spans="1:9" x14ac:dyDescent="0.25">
      <c r="A297" s="20" t="s">
        <v>14</v>
      </c>
      <c r="B297" s="5" t="s">
        <v>1</v>
      </c>
      <c r="C297" s="70">
        <f t="shared" ref="C297:C310" si="21">C299</f>
        <v>21203</v>
      </c>
    </row>
    <row r="298" spans="1:9" x14ac:dyDescent="0.25">
      <c r="A298" s="22" t="s">
        <v>15</v>
      </c>
      <c r="B298" s="7" t="s">
        <v>2</v>
      </c>
      <c r="C298" s="70">
        <f t="shared" si="21"/>
        <v>21203</v>
      </c>
    </row>
    <row r="299" spans="1:9" ht="13" x14ac:dyDescent="0.3">
      <c r="A299" s="26" t="s">
        <v>61</v>
      </c>
      <c r="B299" s="13" t="s">
        <v>1</v>
      </c>
      <c r="C299" s="30">
        <f>C301+C307</f>
        <v>21203</v>
      </c>
    </row>
    <row r="300" spans="1:9" ht="13" x14ac:dyDescent="0.3">
      <c r="A300" s="9" t="s">
        <v>20</v>
      </c>
      <c r="B300" s="14" t="s">
        <v>2</v>
      </c>
      <c r="C300" s="30">
        <f>C302+C308</f>
        <v>21203</v>
      </c>
    </row>
    <row r="301" spans="1:9" s="15" customFormat="1" ht="29" x14ac:dyDescent="0.35">
      <c r="A301" s="228" t="s">
        <v>141</v>
      </c>
      <c r="B301" s="227" t="s">
        <v>1</v>
      </c>
      <c r="C301" s="189">
        <f>C303</f>
        <v>21103</v>
      </c>
    </row>
    <row r="302" spans="1:9" s="15" customFormat="1" ht="14" x14ac:dyDescent="0.3">
      <c r="A302" s="229"/>
      <c r="B302" s="188" t="s">
        <v>2</v>
      </c>
      <c r="C302" s="189">
        <f>C304</f>
        <v>21103</v>
      </c>
    </row>
    <row r="303" spans="1:9" s="69" customFormat="1" ht="13" x14ac:dyDescent="0.3">
      <c r="A303" s="68" t="s">
        <v>508</v>
      </c>
      <c r="B303" s="29" t="s">
        <v>1</v>
      </c>
      <c r="C303" s="28">
        <f>C305</f>
        <v>21103</v>
      </c>
    </row>
    <row r="304" spans="1:9" s="69" customFormat="1" ht="13" x14ac:dyDescent="0.3">
      <c r="A304" s="33"/>
      <c r="B304" s="31" t="s">
        <v>2</v>
      </c>
      <c r="C304" s="28">
        <f>C306</f>
        <v>21103</v>
      </c>
    </row>
    <row r="305" spans="1:10" s="103" customFormat="1" ht="34.5" customHeight="1" x14ac:dyDescent="0.3">
      <c r="A305" s="358" t="s">
        <v>517</v>
      </c>
      <c r="B305" s="238" t="s">
        <v>1</v>
      </c>
      <c r="C305" s="206">
        <v>21103</v>
      </c>
      <c r="J305" s="304"/>
    </row>
    <row r="306" spans="1:10" s="99" customFormat="1" ht="14" x14ac:dyDescent="0.3">
      <c r="A306" s="230"/>
      <c r="B306" s="231" t="s">
        <v>2</v>
      </c>
      <c r="C306" s="186">
        <v>21103</v>
      </c>
    </row>
    <row r="307" spans="1:10" ht="13" x14ac:dyDescent="0.3">
      <c r="A307" s="12" t="s">
        <v>10</v>
      </c>
      <c r="B307" s="6" t="s">
        <v>1</v>
      </c>
      <c r="C307" s="70">
        <f t="shared" si="21"/>
        <v>100</v>
      </c>
    </row>
    <row r="308" spans="1:10" ht="13" x14ac:dyDescent="0.3">
      <c r="A308" s="11"/>
      <c r="B308" s="7" t="s">
        <v>2</v>
      </c>
      <c r="C308" s="70">
        <f t="shared" si="21"/>
        <v>100</v>
      </c>
    </row>
    <row r="309" spans="1:10" ht="13" x14ac:dyDescent="0.3">
      <c r="A309" s="76" t="s">
        <v>23</v>
      </c>
      <c r="B309" s="6" t="s">
        <v>1</v>
      </c>
      <c r="C309" s="70">
        <f t="shared" si="21"/>
        <v>100</v>
      </c>
    </row>
    <row r="310" spans="1:10" x14ac:dyDescent="0.25">
      <c r="A310" s="10"/>
      <c r="B310" s="7" t="s">
        <v>2</v>
      </c>
      <c r="C310" s="70">
        <f t="shared" si="21"/>
        <v>100</v>
      </c>
    </row>
    <row r="311" spans="1:10" s="69" customFormat="1" ht="13" x14ac:dyDescent="0.3">
      <c r="A311" s="68" t="s">
        <v>24</v>
      </c>
      <c r="B311" s="29" t="s">
        <v>1</v>
      </c>
      <c r="C311" s="30">
        <f>C313</f>
        <v>100</v>
      </c>
    </row>
    <row r="312" spans="1:10" s="69" customFormat="1" ht="12" customHeight="1" x14ac:dyDescent="0.3">
      <c r="A312" s="33"/>
      <c r="B312" s="31" t="s">
        <v>2</v>
      </c>
      <c r="C312" s="30">
        <f>C314</f>
        <v>100</v>
      </c>
    </row>
    <row r="313" spans="1:10" s="69" customFormat="1" ht="14" x14ac:dyDescent="0.3">
      <c r="A313" s="273" t="s">
        <v>382</v>
      </c>
      <c r="B313" s="29" t="s">
        <v>1</v>
      </c>
      <c r="C313" s="28">
        <f>C315</f>
        <v>100</v>
      </c>
    </row>
    <row r="314" spans="1:10" s="69" customFormat="1" ht="13" x14ac:dyDescent="0.3">
      <c r="A314" s="33"/>
      <c r="B314" s="31" t="s">
        <v>2</v>
      </c>
      <c r="C314" s="28">
        <f>C316</f>
        <v>100</v>
      </c>
    </row>
    <row r="315" spans="1:10" s="103" customFormat="1" ht="33" customHeight="1" x14ac:dyDescent="0.25">
      <c r="A315" s="363" t="s">
        <v>516</v>
      </c>
      <c r="B315" s="111" t="s">
        <v>1</v>
      </c>
      <c r="C315" s="94">
        <v>100</v>
      </c>
    </row>
    <row r="316" spans="1:10" s="103" customFormat="1" x14ac:dyDescent="0.25">
      <c r="A316" s="160"/>
      <c r="B316" s="92" t="s">
        <v>2</v>
      </c>
      <c r="C316" s="94">
        <v>100</v>
      </c>
    </row>
    <row r="317" spans="1:10" s="15" customFormat="1" x14ac:dyDescent="0.25">
      <c r="B317" s="210"/>
      <c r="C317" s="44"/>
      <c r="D317" s="44"/>
      <c r="E317" s="44"/>
      <c r="F317" s="44"/>
      <c r="G317" s="44"/>
      <c r="H317" s="44"/>
      <c r="I317" s="44"/>
    </row>
    <row r="318" spans="1:10" s="15" customFormat="1" x14ac:dyDescent="0.25">
      <c r="B318" s="210"/>
      <c r="C318" s="44"/>
      <c r="D318" s="44"/>
      <c r="E318" s="44"/>
      <c r="F318" s="44"/>
      <c r="G318" s="44"/>
      <c r="H318" s="44"/>
      <c r="I318" s="44"/>
    </row>
    <row r="319" spans="1:10" s="15" customFormat="1" x14ac:dyDescent="0.25">
      <c r="B319" s="210"/>
      <c r="C319" s="44"/>
      <c r="D319" s="44"/>
      <c r="E319" s="44"/>
      <c r="F319" s="44"/>
      <c r="G319" s="44"/>
      <c r="H319" s="44"/>
      <c r="I319" s="44"/>
    </row>
    <row r="320" spans="1:10" s="15" customFormat="1" x14ac:dyDescent="0.25">
      <c r="B320" s="210"/>
      <c r="C320" s="44"/>
      <c r="D320" s="44"/>
      <c r="E320" s="44"/>
      <c r="F320" s="44"/>
      <c r="G320" s="44"/>
      <c r="H320" s="44"/>
      <c r="I320" s="44"/>
    </row>
    <row r="321" spans="1:3" x14ac:dyDescent="0.25">
      <c r="A321" s="488"/>
      <c r="B321" s="489"/>
      <c r="C321" s="489"/>
    </row>
    <row r="322" spans="1:3" x14ac:dyDescent="0.25">
      <c r="A322" s="488"/>
      <c r="B322" s="489"/>
      <c r="C322" s="489"/>
    </row>
    <row r="323" spans="1:3" x14ac:dyDescent="0.25">
      <c r="A323" s="200"/>
      <c r="B323" s="201"/>
      <c r="C323" s="201"/>
    </row>
    <row r="324" spans="1:3" x14ac:dyDescent="0.25">
      <c r="A324" s="200"/>
      <c r="B324" s="201"/>
      <c r="C324" s="201"/>
    </row>
    <row r="325" spans="1:3" x14ac:dyDescent="0.25">
      <c r="A325" s="200"/>
      <c r="B325" s="201"/>
      <c r="C325" s="201"/>
    </row>
    <row r="326" spans="1:3" x14ac:dyDescent="0.25">
      <c r="A326" s="46"/>
    </row>
    <row r="327" spans="1:3" x14ac:dyDescent="0.25">
      <c r="A327" s="46"/>
    </row>
    <row r="328" spans="1:3" x14ac:dyDescent="0.25">
      <c r="A328" s="46"/>
    </row>
    <row r="335" spans="1:3" x14ac:dyDescent="0.25">
      <c r="A335" s="15"/>
    </row>
    <row r="336" spans="1:3" x14ac:dyDescent="0.25">
      <c r="A336" s="15"/>
    </row>
  </sheetData>
  <mergeCells count="16">
    <mergeCell ref="A83:C83"/>
    <mergeCell ref="A1:C1"/>
    <mergeCell ref="A2:C2"/>
    <mergeCell ref="A7:C7"/>
    <mergeCell ref="C9:C11"/>
    <mergeCell ref="A68:C68"/>
    <mergeCell ref="A128:C128"/>
    <mergeCell ref="A143:C143"/>
    <mergeCell ref="A321:C321"/>
    <mergeCell ref="A322:C322"/>
    <mergeCell ref="A164:C164"/>
    <mergeCell ref="A243:C243"/>
    <mergeCell ref="A258:C258"/>
    <mergeCell ref="A259:C259"/>
    <mergeCell ref="A270:C270"/>
    <mergeCell ref="A296:C296"/>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A240"/>
  <sheetViews>
    <sheetView topLeftCell="A122" workbookViewId="0">
      <selection activeCell="A102" sqref="A102:XFD157"/>
    </sheetView>
  </sheetViews>
  <sheetFormatPr defaultRowHeight="12.5" x14ac:dyDescent="0.25"/>
  <cols>
    <col min="1" max="1" width="60" customWidth="1"/>
    <col min="2" max="2" width="6.81640625" style="1" customWidth="1"/>
    <col min="3" max="3" width="17" customWidth="1"/>
    <col min="4" max="4" width="0" hidden="1" customWidth="1"/>
    <col min="6" max="9" width="0" hidden="1" customWidth="1"/>
  </cols>
  <sheetData>
    <row r="1" spans="1:11" x14ac:dyDescent="0.25">
      <c r="A1" s="506" t="s">
        <v>447</v>
      </c>
      <c r="B1" s="501"/>
      <c r="C1" s="501"/>
    </row>
    <row r="2" spans="1:11" x14ac:dyDescent="0.25">
      <c r="A2" s="500" t="s">
        <v>64</v>
      </c>
      <c r="B2" s="501"/>
      <c r="C2" s="501"/>
    </row>
    <row r="3" spans="1:11" x14ac:dyDescent="0.25">
      <c r="A3" s="120" t="s">
        <v>3</v>
      </c>
    </row>
    <row r="4" spans="1:11" x14ac:dyDescent="0.25">
      <c r="A4" t="s">
        <v>4</v>
      </c>
    </row>
    <row r="7" spans="1:11" ht="26.25" customHeight="1" x14ac:dyDescent="0.25">
      <c r="A7" s="502" t="s">
        <v>446</v>
      </c>
      <c r="B7" s="502"/>
      <c r="C7" s="502"/>
    </row>
    <row r="8" spans="1:11" ht="15" customHeight="1" x14ac:dyDescent="0.25">
      <c r="A8" s="458"/>
      <c r="B8" s="458"/>
      <c r="C8" s="458"/>
    </row>
    <row r="9" spans="1:11" ht="16.5" customHeight="1" x14ac:dyDescent="0.25">
      <c r="B9" s="2"/>
      <c r="C9" s="163" t="s">
        <v>11</v>
      </c>
    </row>
    <row r="10" spans="1:11" x14ac:dyDescent="0.25">
      <c r="A10" s="8" t="s">
        <v>5</v>
      </c>
      <c r="B10" s="5" t="s">
        <v>0</v>
      </c>
      <c r="C10" s="503" t="s">
        <v>436</v>
      </c>
    </row>
    <row r="11" spans="1:11" x14ac:dyDescent="0.25">
      <c r="A11" s="3" t="s">
        <v>6</v>
      </c>
      <c r="B11" s="6"/>
      <c r="C11" s="504"/>
    </row>
    <row r="12" spans="1:11" x14ac:dyDescent="0.25">
      <c r="A12" s="3" t="s">
        <v>7</v>
      </c>
      <c r="B12" s="6"/>
      <c r="C12" s="505"/>
    </row>
    <row r="13" spans="1:11" x14ac:dyDescent="0.25">
      <c r="A13" s="4">
        <v>0</v>
      </c>
      <c r="B13" s="4">
        <v>1</v>
      </c>
      <c r="C13" s="7">
        <v>2</v>
      </c>
    </row>
    <row r="14" spans="1:11" ht="15.5" x14ac:dyDescent="0.35">
      <c r="A14" s="35" t="s">
        <v>12</v>
      </c>
      <c r="B14" s="17" t="s">
        <v>1</v>
      </c>
      <c r="C14" s="59">
        <f>C16+C24+C28</f>
        <v>22193</v>
      </c>
      <c r="K14" s="149"/>
    </row>
    <row r="15" spans="1:11" ht="13" x14ac:dyDescent="0.3">
      <c r="A15" s="16"/>
      <c r="B15" s="18" t="s">
        <v>2</v>
      </c>
      <c r="C15" s="59">
        <f>C17+C25+C29</f>
        <v>22193</v>
      </c>
    </row>
    <row r="16" spans="1:11" ht="13" x14ac:dyDescent="0.3">
      <c r="A16" s="26" t="s">
        <v>21</v>
      </c>
      <c r="B16" s="13" t="s">
        <v>1</v>
      </c>
      <c r="C16" s="28">
        <f t="shared" ref="C16:C19" si="0">C18</f>
        <v>5</v>
      </c>
    </row>
    <row r="17" spans="1:14" ht="13" x14ac:dyDescent="0.3">
      <c r="A17" s="10" t="s">
        <v>9</v>
      </c>
      <c r="B17" s="14" t="s">
        <v>2</v>
      </c>
      <c r="C17" s="28">
        <f t="shared" si="0"/>
        <v>5</v>
      </c>
    </row>
    <row r="18" spans="1:14" ht="13" x14ac:dyDescent="0.3">
      <c r="A18" s="12" t="s">
        <v>10</v>
      </c>
      <c r="B18" s="5" t="s">
        <v>1</v>
      </c>
      <c r="C18" s="19">
        <f t="shared" si="0"/>
        <v>5</v>
      </c>
    </row>
    <row r="19" spans="1:14" ht="13" x14ac:dyDescent="0.3">
      <c r="A19" s="11"/>
      <c r="B19" s="7" t="s">
        <v>2</v>
      </c>
      <c r="C19" s="19">
        <f t="shared" si="0"/>
        <v>5</v>
      </c>
    </row>
    <row r="20" spans="1:14" x14ac:dyDescent="0.25">
      <c r="A20" s="21" t="s">
        <v>13</v>
      </c>
      <c r="B20" s="5" t="s">
        <v>1</v>
      </c>
      <c r="C20" s="19">
        <f>C22</f>
        <v>5</v>
      </c>
    </row>
    <row r="21" spans="1:14" x14ac:dyDescent="0.25">
      <c r="A21" s="22"/>
      <c r="B21" s="42" t="s">
        <v>2</v>
      </c>
      <c r="C21" s="19">
        <f>C23</f>
        <v>5</v>
      </c>
    </row>
    <row r="22" spans="1:14" x14ac:dyDescent="0.25">
      <c r="A22" s="27" t="s">
        <v>16</v>
      </c>
      <c r="B22" s="6" t="s">
        <v>1</v>
      </c>
      <c r="C22" s="19">
        <f>C111</f>
        <v>5</v>
      </c>
    </row>
    <row r="23" spans="1:14" x14ac:dyDescent="0.25">
      <c r="A23" s="9"/>
      <c r="B23" s="7" t="s">
        <v>2</v>
      </c>
      <c r="C23" s="19">
        <f>C112</f>
        <v>5</v>
      </c>
    </row>
    <row r="24" spans="1:14" s="15" customFormat="1" ht="14" x14ac:dyDescent="0.3">
      <c r="A24" s="450" t="s">
        <v>73</v>
      </c>
      <c r="B24" s="227" t="s">
        <v>1</v>
      </c>
      <c r="C24" s="189">
        <f>C26</f>
        <v>6894</v>
      </c>
    </row>
    <row r="25" spans="1:14" s="15" customFormat="1" ht="14" x14ac:dyDescent="0.3">
      <c r="A25" s="235" t="s">
        <v>15</v>
      </c>
      <c r="B25" s="188" t="s">
        <v>2</v>
      </c>
      <c r="C25" s="189">
        <f>C27</f>
        <v>6894</v>
      </c>
    </row>
    <row r="26" spans="1:14" s="103" customFormat="1" ht="14" x14ac:dyDescent="0.3">
      <c r="A26" s="315" t="s">
        <v>29</v>
      </c>
      <c r="B26" s="308" t="s">
        <v>1</v>
      </c>
      <c r="C26" s="186">
        <f>C47+C91</f>
        <v>6894</v>
      </c>
      <c r="M26" s="304"/>
      <c r="N26" s="304"/>
    </row>
    <row r="27" spans="1:14" s="103" customFormat="1" ht="14" x14ac:dyDescent="0.3">
      <c r="A27" s="249"/>
      <c r="B27" s="231" t="s">
        <v>2</v>
      </c>
      <c r="C27" s="186">
        <f>C48+C92</f>
        <v>6894</v>
      </c>
    </row>
    <row r="28" spans="1:14" s="46" customFormat="1" ht="13" x14ac:dyDescent="0.3">
      <c r="A28" s="26" t="s">
        <v>17</v>
      </c>
      <c r="B28" s="77" t="s">
        <v>1</v>
      </c>
      <c r="C28" s="30">
        <f>C30+C32</f>
        <v>15294</v>
      </c>
    </row>
    <row r="29" spans="1:14" s="46" customFormat="1" ht="13" x14ac:dyDescent="0.3">
      <c r="A29" s="10" t="s">
        <v>9</v>
      </c>
      <c r="B29" s="80" t="s">
        <v>2</v>
      </c>
      <c r="C29" s="30">
        <f>C31+C33</f>
        <v>15294</v>
      </c>
    </row>
    <row r="30" spans="1:14" ht="13" x14ac:dyDescent="0.3">
      <c r="A30" s="66" t="s">
        <v>37</v>
      </c>
      <c r="B30" s="63" t="s">
        <v>1</v>
      </c>
      <c r="C30" s="70">
        <f>C115</f>
        <v>21103</v>
      </c>
    </row>
    <row r="31" spans="1:14" ht="13" x14ac:dyDescent="0.3">
      <c r="A31" s="11"/>
      <c r="B31" s="42" t="s">
        <v>2</v>
      </c>
      <c r="C31" s="70">
        <f>C116</f>
        <v>21103</v>
      </c>
    </row>
    <row r="32" spans="1:14" s="46" customFormat="1" ht="13" x14ac:dyDescent="0.3">
      <c r="A32" s="12" t="s">
        <v>10</v>
      </c>
      <c r="B32" s="63" t="s">
        <v>1</v>
      </c>
      <c r="C32" s="28">
        <f t="shared" ref="C32:C33" si="1">C34</f>
        <v>-5809</v>
      </c>
      <c r="D32" s="45"/>
      <c r="E32" s="45"/>
      <c r="F32" s="45"/>
      <c r="G32" s="45"/>
      <c r="H32" s="45"/>
      <c r="I32" s="45"/>
    </row>
    <row r="33" spans="1:53" s="46" customFormat="1" ht="13" x14ac:dyDescent="0.3">
      <c r="A33" s="11"/>
      <c r="B33" s="42" t="s">
        <v>2</v>
      </c>
      <c r="C33" s="28">
        <f t="shared" si="1"/>
        <v>-5809</v>
      </c>
      <c r="D33" s="45"/>
      <c r="E33" s="45"/>
      <c r="F33" s="45"/>
      <c r="G33" s="45"/>
      <c r="H33" s="45"/>
      <c r="I33" s="45"/>
    </row>
    <row r="34" spans="1:53" s="46" customFormat="1" ht="13" x14ac:dyDescent="0.3">
      <c r="A34" s="36" t="s">
        <v>23</v>
      </c>
      <c r="B34" s="13" t="s">
        <v>1</v>
      </c>
      <c r="C34" s="48">
        <f>C36+C38+C40</f>
        <v>-5809</v>
      </c>
    </row>
    <row r="35" spans="1:53" s="46" customFormat="1" x14ac:dyDescent="0.25">
      <c r="A35" s="10"/>
      <c r="B35" s="14" t="s">
        <v>2</v>
      </c>
      <c r="C35" s="48">
        <f>C37+C39+C41</f>
        <v>-5809</v>
      </c>
      <c r="D35" s="48">
        <f>D39</f>
        <v>0</v>
      </c>
    </row>
    <row r="36" spans="1:53" s="46" customFormat="1" x14ac:dyDescent="0.25">
      <c r="A36" s="21" t="s">
        <v>27</v>
      </c>
      <c r="B36" s="13" t="s">
        <v>1</v>
      </c>
      <c r="C36" s="97">
        <f>C55</f>
        <v>-6894</v>
      </c>
    </row>
    <row r="37" spans="1:53" s="46" customFormat="1" x14ac:dyDescent="0.25">
      <c r="A37" s="22"/>
      <c r="B37" s="14" t="s">
        <v>2</v>
      </c>
      <c r="C37" s="97">
        <f>C56</f>
        <v>-6894</v>
      </c>
    </row>
    <row r="38" spans="1:53" s="46" customFormat="1" x14ac:dyDescent="0.25">
      <c r="A38" s="27" t="s">
        <v>16</v>
      </c>
      <c r="B38" s="63" t="s">
        <v>1</v>
      </c>
      <c r="C38" s="48">
        <f>C121</f>
        <v>972</v>
      </c>
    </row>
    <row r="39" spans="1:53" s="46" customFormat="1" x14ac:dyDescent="0.25">
      <c r="A39" s="10"/>
      <c r="B39" s="42" t="s">
        <v>2</v>
      </c>
      <c r="C39" s="48">
        <f>C122</f>
        <v>972</v>
      </c>
    </row>
    <row r="40" spans="1:53" s="47" customFormat="1" ht="13" x14ac:dyDescent="0.3">
      <c r="A40" s="12" t="s">
        <v>45</v>
      </c>
      <c r="B40" s="63" t="s">
        <v>1</v>
      </c>
      <c r="C40" s="94">
        <f>C123</f>
        <v>113</v>
      </c>
    </row>
    <row r="41" spans="1:53" s="47" customFormat="1" ht="13" x14ac:dyDescent="0.3">
      <c r="A41" s="101"/>
      <c r="B41" s="42" t="s">
        <v>2</v>
      </c>
      <c r="C41" s="94">
        <f>C124</f>
        <v>113</v>
      </c>
    </row>
    <row r="42" spans="1:53" s="53" customFormat="1" ht="13" x14ac:dyDescent="0.3">
      <c r="A42" s="56" t="s">
        <v>25</v>
      </c>
      <c r="B42" s="56"/>
      <c r="C42" s="56"/>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row>
    <row r="43" spans="1:53" ht="15.5" x14ac:dyDescent="0.35">
      <c r="A43" s="57" t="s">
        <v>32</v>
      </c>
      <c r="B43" s="62" t="s">
        <v>1</v>
      </c>
      <c r="C43" s="19">
        <f>C45+C49</f>
        <v>-7507</v>
      </c>
    </row>
    <row r="44" spans="1:53" ht="13" x14ac:dyDescent="0.3">
      <c r="A44" s="41"/>
      <c r="B44" s="42" t="s">
        <v>2</v>
      </c>
      <c r="C44" s="19">
        <f>C46+C50</f>
        <v>-7507</v>
      </c>
    </row>
    <row r="45" spans="1:53" s="15" customFormat="1" ht="14" x14ac:dyDescent="0.3">
      <c r="A45" s="450" t="s">
        <v>73</v>
      </c>
      <c r="B45" s="227" t="s">
        <v>1</v>
      </c>
      <c r="C45" s="189">
        <f>C47</f>
        <v>-613</v>
      </c>
    </row>
    <row r="46" spans="1:53" s="15" customFormat="1" ht="14" x14ac:dyDescent="0.3">
      <c r="A46" s="235" t="s">
        <v>15</v>
      </c>
      <c r="B46" s="188" t="s">
        <v>2</v>
      </c>
      <c r="C46" s="189">
        <f>C48</f>
        <v>-613</v>
      </c>
    </row>
    <row r="47" spans="1:53" s="103" customFormat="1" ht="14" x14ac:dyDescent="0.3">
      <c r="A47" s="311" t="s">
        <v>29</v>
      </c>
      <c r="B47" s="308" t="s">
        <v>1</v>
      </c>
      <c r="C47" s="186">
        <f>C77</f>
        <v>-613</v>
      </c>
      <c r="M47" s="304"/>
      <c r="N47" s="304"/>
    </row>
    <row r="48" spans="1:53" s="103" customFormat="1" ht="14" x14ac:dyDescent="0.3">
      <c r="A48" s="311"/>
      <c r="B48" s="231" t="s">
        <v>2</v>
      </c>
      <c r="C48" s="186">
        <f>C78</f>
        <v>-613</v>
      </c>
    </row>
    <row r="49" spans="1:5" ht="13" x14ac:dyDescent="0.3">
      <c r="A49" s="34" t="s">
        <v>43</v>
      </c>
      <c r="B49" s="5" t="s">
        <v>1</v>
      </c>
      <c r="C49" s="97">
        <f>C51</f>
        <v>-6894</v>
      </c>
    </row>
    <row r="50" spans="1:5" x14ac:dyDescent="0.25">
      <c r="A50" s="10" t="s">
        <v>9</v>
      </c>
      <c r="B50" s="7" t="s">
        <v>2</v>
      </c>
      <c r="C50" s="97">
        <f>C52</f>
        <v>-6894</v>
      </c>
    </row>
    <row r="51" spans="1:5" s="46" customFormat="1" ht="13" x14ac:dyDescent="0.3">
      <c r="A51" s="12" t="s">
        <v>10</v>
      </c>
      <c r="B51" s="63" t="s">
        <v>1</v>
      </c>
      <c r="C51" s="97">
        <f t="shared" ref="C51:C54" si="2">C53</f>
        <v>-6894</v>
      </c>
    </row>
    <row r="52" spans="1:5" s="46" customFormat="1" ht="13" x14ac:dyDescent="0.3">
      <c r="A52" s="11"/>
      <c r="B52" s="42" t="s">
        <v>2</v>
      </c>
      <c r="C52" s="97">
        <f t="shared" si="2"/>
        <v>-6894</v>
      </c>
    </row>
    <row r="53" spans="1:5" s="46" customFormat="1" x14ac:dyDescent="0.25">
      <c r="A53" s="20" t="s">
        <v>26</v>
      </c>
      <c r="B53" s="13" t="s">
        <v>1</v>
      </c>
      <c r="C53" s="97">
        <f t="shared" si="2"/>
        <v>-6894</v>
      </c>
    </row>
    <row r="54" spans="1:5" s="46" customFormat="1" x14ac:dyDescent="0.25">
      <c r="A54" s="20"/>
      <c r="B54" s="14" t="s">
        <v>2</v>
      </c>
      <c r="C54" s="97">
        <f t="shared" si="2"/>
        <v>-6894</v>
      </c>
    </row>
    <row r="55" spans="1:5" s="46" customFormat="1" x14ac:dyDescent="0.25">
      <c r="A55" s="21" t="s">
        <v>27</v>
      </c>
      <c r="B55" s="13" t="s">
        <v>1</v>
      </c>
      <c r="C55" s="97">
        <f>C66</f>
        <v>-6894</v>
      </c>
    </row>
    <row r="56" spans="1:5" s="46" customFormat="1" x14ac:dyDescent="0.25">
      <c r="A56" s="20"/>
      <c r="B56" s="14" t="s">
        <v>2</v>
      </c>
      <c r="C56" s="97">
        <f>C67</f>
        <v>-6894</v>
      </c>
    </row>
    <row r="57" spans="1:5" s="103" customFormat="1" ht="13" x14ac:dyDescent="0.3">
      <c r="A57" s="484" t="s">
        <v>40</v>
      </c>
      <c r="B57" s="485"/>
      <c r="C57" s="486"/>
    </row>
    <row r="58" spans="1:5" s="46" customFormat="1" ht="13" x14ac:dyDescent="0.3">
      <c r="A58" s="78" t="s">
        <v>14</v>
      </c>
      <c r="B58" s="62" t="s">
        <v>1</v>
      </c>
      <c r="C58" s="48">
        <f>C60</f>
        <v>-6894</v>
      </c>
      <c r="E58" s="250"/>
    </row>
    <row r="59" spans="1:5" s="46" customFormat="1" x14ac:dyDescent="0.25">
      <c r="A59" s="10" t="s">
        <v>15</v>
      </c>
      <c r="B59" s="42" t="s">
        <v>2</v>
      </c>
      <c r="C59" s="48">
        <f>C61</f>
        <v>-6894</v>
      </c>
    </row>
    <row r="60" spans="1:5" ht="13" x14ac:dyDescent="0.3">
      <c r="A60" s="34" t="s">
        <v>43</v>
      </c>
      <c r="B60" s="5" t="s">
        <v>1</v>
      </c>
      <c r="C60" s="97">
        <f>C62</f>
        <v>-6894</v>
      </c>
    </row>
    <row r="61" spans="1:5" x14ac:dyDescent="0.25">
      <c r="A61" s="10" t="s">
        <v>9</v>
      </c>
      <c r="B61" s="7" t="s">
        <v>2</v>
      </c>
      <c r="C61" s="97">
        <f>C63</f>
        <v>-6894</v>
      </c>
    </row>
    <row r="62" spans="1:5" s="46" customFormat="1" ht="13" x14ac:dyDescent="0.3">
      <c r="A62" s="12" t="s">
        <v>10</v>
      </c>
      <c r="B62" s="63" t="s">
        <v>1</v>
      </c>
      <c r="C62" s="97">
        <f t="shared" ref="C62:C65" si="3">C64</f>
        <v>-6894</v>
      </c>
    </row>
    <row r="63" spans="1:5" s="46" customFormat="1" ht="13" x14ac:dyDescent="0.3">
      <c r="A63" s="11"/>
      <c r="B63" s="42" t="s">
        <v>2</v>
      </c>
      <c r="C63" s="97">
        <f t="shared" si="3"/>
        <v>-6894</v>
      </c>
    </row>
    <row r="64" spans="1:5" s="46" customFormat="1" x14ac:dyDescent="0.25">
      <c r="A64" s="20" t="s">
        <v>26</v>
      </c>
      <c r="B64" s="13" t="s">
        <v>1</v>
      </c>
      <c r="C64" s="97">
        <f t="shared" si="3"/>
        <v>-6894</v>
      </c>
    </row>
    <row r="65" spans="1:26" s="46" customFormat="1" x14ac:dyDescent="0.25">
      <c r="A65" s="20"/>
      <c r="B65" s="14" t="s">
        <v>2</v>
      </c>
      <c r="C65" s="97">
        <f t="shared" si="3"/>
        <v>-6894</v>
      </c>
    </row>
    <row r="66" spans="1:26" s="46" customFormat="1" x14ac:dyDescent="0.25">
      <c r="A66" s="21" t="s">
        <v>27</v>
      </c>
      <c r="B66" s="13" t="s">
        <v>1</v>
      </c>
      <c r="C66" s="97">
        <f>C68</f>
        <v>-6894</v>
      </c>
    </row>
    <row r="67" spans="1:26" s="46" customFormat="1" x14ac:dyDescent="0.25">
      <c r="A67" s="20"/>
      <c r="B67" s="14" t="s">
        <v>2</v>
      </c>
      <c r="C67" s="97">
        <f>C69</f>
        <v>-6894</v>
      </c>
    </row>
    <row r="68" spans="1:26" s="69" customFormat="1" ht="14" x14ac:dyDescent="0.3">
      <c r="A68" s="241" t="s">
        <v>466</v>
      </c>
      <c r="B68" s="212" t="s">
        <v>1</v>
      </c>
      <c r="C68" s="213">
        <f>C70</f>
        <v>-6894</v>
      </c>
    </row>
    <row r="69" spans="1:26" s="69" customFormat="1" ht="14" x14ac:dyDescent="0.3">
      <c r="A69" s="447"/>
      <c r="B69" s="214" t="s">
        <v>2</v>
      </c>
      <c r="C69" s="213">
        <f>C71</f>
        <v>-6894</v>
      </c>
    </row>
    <row r="70" spans="1:26" s="103" customFormat="1" ht="15.75" customHeight="1" x14ac:dyDescent="0.3">
      <c r="A70" s="322" t="s">
        <v>134</v>
      </c>
      <c r="B70" s="238" t="s">
        <v>1</v>
      </c>
      <c r="C70" s="206">
        <v>-6894</v>
      </c>
    </row>
    <row r="71" spans="1:26" s="103" customFormat="1" ht="14" x14ac:dyDescent="0.3">
      <c r="A71" s="243"/>
      <c r="B71" s="239" t="s">
        <v>2</v>
      </c>
      <c r="C71" s="206">
        <v>-6894</v>
      </c>
    </row>
    <row r="72" spans="1:26" s="251" customFormat="1" ht="14" x14ac:dyDescent="0.3">
      <c r="A72" s="487" t="s">
        <v>46</v>
      </c>
      <c r="B72" s="487"/>
      <c r="C72" s="487"/>
      <c r="D72" s="15"/>
      <c r="E72" s="15"/>
      <c r="F72" s="15"/>
      <c r="G72" s="15"/>
      <c r="H72" s="15"/>
      <c r="I72" s="15"/>
      <c r="J72" s="15"/>
      <c r="K72" s="15"/>
      <c r="L72" s="15"/>
      <c r="M72" s="15"/>
      <c r="N72" s="15"/>
      <c r="O72" s="15"/>
      <c r="P72" s="15"/>
      <c r="Q72" s="15"/>
      <c r="R72" s="15"/>
      <c r="S72" s="15"/>
      <c r="T72" s="15"/>
      <c r="U72" s="15"/>
      <c r="V72" s="15"/>
      <c r="W72" s="15"/>
      <c r="X72" s="15"/>
      <c r="Y72" s="15"/>
      <c r="Z72" s="15"/>
    </row>
    <row r="73" spans="1:26" s="15" customFormat="1" ht="14" x14ac:dyDescent="0.3">
      <c r="A73" s="223" t="s">
        <v>14</v>
      </c>
      <c r="B73" s="224" t="s">
        <v>1</v>
      </c>
      <c r="C73" s="225">
        <f t="shared" ref="C73:C74" si="4">C75</f>
        <v>-613</v>
      </c>
    </row>
    <row r="74" spans="1:26" s="15" customFormat="1" ht="14" x14ac:dyDescent="0.3">
      <c r="A74" s="187" t="s">
        <v>15</v>
      </c>
      <c r="B74" s="188" t="s">
        <v>2</v>
      </c>
      <c r="C74" s="225">
        <f t="shared" si="4"/>
        <v>-613</v>
      </c>
    </row>
    <row r="75" spans="1:26" s="15" customFormat="1" ht="14" x14ac:dyDescent="0.3">
      <c r="A75" s="450" t="s">
        <v>73</v>
      </c>
      <c r="B75" s="227" t="s">
        <v>1</v>
      </c>
      <c r="C75" s="189">
        <f>C77</f>
        <v>-613</v>
      </c>
    </row>
    <row r="76" spans="1:26" s="15" customFormat="1" ht="14" x14ac:dyDescent="0.3">
      <c r="A76" s="235" t="s">
        <v>15</v>
      </c>
      <c r="B76" s="188" t="s">
        <v>2</v>
      </c>
      <c r="C76" s="189">
        <f>C78</f>
        <v>-613</v>
      </c>
    </row>
    <row r="77" spans="1:26" s="103" customFormat="1" ht="14" x14ac:dyDescent="0.3">
      <c r="A77" s="311" t="s">
        <v>29</v>
      </c>
      <c r="B77" s="308" t="s">
        <v>1</v>
      </c>
      <c r="C77" s="186">
        <f>C79+C81+C83</f>
        <v>-613</v>
      </c>
      <c r="M77" s="304"/>
      <c r="N77" s="304"/>
    </row>
    <row r="78" spans="1:26" s="103" customFormat="1" ht="14" x14ac:dyDescent="0.3">
      <c r="A78" s="311"/>
      <c r="B78" s="231" t="s">
        <v>2</v>
      </c>
      <c r="C78" s="186">
        <f>C80+C82+C84</f>
        <v>-613</v>
      </c>
    </row>
    <row r="79" spans="1:26" s="46" customFormat="1" ht="30.75" customHeight="1" x14ac:dyDescent="0.3">
      <c r="A79" s="462" t="s">
        <v>491</v>
      </c>
      <c r="B79" s="62" t="s">
        <v>1</v>
      </c>
      <c r="C79" s="237">
        <v>-612</v>
      </c>
      <c r="D79" s="45"/>
      <c r="E79" s="45"/>
      <c r="F79" s="45"/>
      <c r="G79" s="45"/>
      <c r="H79" s="45"/>
      <c r="I79" s="45"/>
    </row>
    <row r="80" spans="1:26" s="46" customFormat="1" ht="14" x14ac:dyDescent="0.3">
      <c r="A80" s="463"/>
      <c r="B80" s="42" t="s">
        <v>2</v>
      </c>
      <c r="C80" s="237">
        <v>-612</v>
      </c>
      <c r="D80" s="45"/>
      <c r="E80" s="45"/>
      <c r="F80" s="45"/>
      <c r="G80" s="45"/>
      <c r="H80" s="45"/>
      <c r="I80" s="45"/>
    </row>
    <row r="81" spans="1:26" s="46" customFormat="1" ht="40.5" customHeight="1" x14ac:dyDescent="0.3">
      <c r="A81" s="464" t="s">
        <v>492</v>
      </c>
      <c r="B81" s="62" t="s">
        <v>1</v>
      </c>
      <c r="C81" s="237">
        <v>-0.04</v>
      </c>
      <c r="D81" s="45"/>
      <c r="E81" s="45"/>
      <c r="F81" s="45"/>
      <c r="G81" s="45"/>
      <c r="H81" s="45"/>
      <c r="I81" s="45"/>
    </row>
    <row r="82" spans="1:26" s="46" customFormat="1" ht="14" x14ac:dyDescent="0.3">
      <c r="A82" s="235"/>
      <c r="B82" s="42" t="s">
        <v>2</v>
      </c>
      <c r="C82" s="237">
        <v>-0.04</v>
      </c>
      <c r="D82" s="45"/>
      <c r="E82" s="45"/>
      <c r="F82" s="45"/>
      <c r="G82" s="45"/>
      <c r="H82" s="45"/>
      <c r="I82" s="45"/>
    </row>
    <row r="83" spans="1:26" s="46" customFormat="1" ht="31.5" customHeight="1" x14ac:dyDescent="0.3">
      <c r="A83" s="465" t="s">
        <v>493</v>
      </c>
      <c r="B83" s="62" t="s">
        <v>1</v>
      </c>
      <c r="C83" s="237">
        <v>-0.96</v>
      </c>
      <c r="D83" s="45"/>
      <c r="E83" s="45"/>
      <c r="F83" s="45"/>
      <c r="G83" s="45"/>
      <c r="H83" s="45"/>
      <c r="I83" s="45"/>
    </row>
    <row r="84" spans="1:26" s="103" customFormat="1" ht="14" x14ac:dyDescent="0.3">
      <c r="A84" s="439"/>
      <c r="B84" s="92" t="s">
        <v>2</v>
      </c>
      <c r="C84" s="206">
        <v>-0.96</v>
      </c>
      <c r="D84" s="95"/>
      <c r="E84" s="95"/>
      <c r="F84" s="95"/>
      <c r="G84" s="95"/>
      <c r="H84" s="95"/>
      <c r="I84" s="95"/>
    </row>
    <row r="85" spans="1:26" ht="13" x14ac:dyDescent="0.3">
      <c r="A85" s="54" t="s">
        <v>42</v>
      </c>
      <c r="B85" s="55"/>
      <c r="C85" s="144"/>
      <c r="D85" s="75"/>
      <c r="E85" s="75"/>
      <c r="F85" s="75"/>
      <c r="G85" s="75"/>
      <c r="H85" s="75"/>
      <c r="I85" s="75"/>
    </row>
    <row r="86" spans="1:26" ht="13" x14ac:dyDescent="0.3">
      <c r="A86" s="107" t="s">
        <v>14</v>
      </c>
      <c r="B86" s="108"/>
      <c r="C86" s="119"/>
      <c r="D86" s="109"/>
      <c r="E86" s="109"/>
      <c r="F86" s="109"/>
      <c r="G86" s="109"/>
      <c r="H86" s="109"/>
      <c r="I86" s="110"/>
    </row>
    <row r="87" spans="1:26" x14ac:dyDescent="0.25">
      <c r="A87" s="90" t="s">
        <v>22</v>
      </c>
      <c r="B87" s="86" t="s">
        <v>1</v>
      </c>
      <c r="C87" s="70">
        <f>C89</f>
        <v>7507</v>
      </c>
      <c r="D87" s="44"/>
      <c r="E87" s="44"/>
      <c r="F87" s="44"/>
      <c r="G87" s="44"/>
      <c r="H87" s="44"/>
      <c r="I87" s="91"/>
    </row>
    <row r="88" spans="1:26" x14ac:dyDescent="0.25">
      <c r="A88" s="90"/>
      <c r="B88" s="86" t="s">
        <v>2</v>
      </c>
      <c r="C88" s="70">
        <f>C90</f>
        <v>7507</v>
      </c>
      <c r="D88" s="44"/>
      <c r="E88" s="44"/>
      <c r="F88" s="44"/>
      <c r="G88" s="44"/>
      <c r="H88" s="44"/>
      <c r="I88" s="91"/>
    </row>
    <row r="89" spans="1:26" ht="14" x14ac:dyDescent="0.3">
      <c r="A89" s="450" t="s">
        <v>73</v>
      </c>
      <c r="B89" s="5" t="s">
        <v>1</v>
      </c>
      <c r="C89" s="28">
        <f>C91</f>
        <v>7507</v>
      </c>
      <c r="D89" s="44"/>
      <c r="E89" s="44"/>
      <c r="F89" s="44"/>
      <c r="G89" s="44"/>
      <c r="H89" s="44"/>
      <c r="I89" s="44"/>
    </row>
    <row r="90" spans="1:26" ht="13" x14ac:dyDescent="0.3">
      <c r="A90" s="10" t="s">
        <v>20</v>
      </c>
      <c r="B90" s="7" t="s">
        <v>2</v>
      </c>
      <c r="C90" s="28">
        <f>C92</f>
        <v>7507</v>
      </c>
      <c r="D90" s="44"/>
      <c r="E90" s="44"/>
      <c r="F90" s="44"/>
      <c r="G90" s="44"/>
      <c r="H90" s="44"/>
      <c r="I90" s="44"/>
    </row>
    <row r="91" spans="1:26" ht="14" x14ac:dyDescent="0.3">
      <c r="A91" s="311" t="s">
        <v>29</v>
      </c>
      <c r="B91" s="63" t="s">
        <v>1</v>
      </c>
      <c r="C91" s="70">
        <f>C98</f>
        <v>7507</v>
      </c>
    </row>
    <row r="92" spans="1:26" ht="13" x14ac:dyDescent="0.3">
      <c r="A92" s="11"/>
      <c r="B92" s="42" t="s">
        <v>2</v>
      </c>
      <c r="C92" s="70">
        <f>C99</f>
        <v>7507</v>
      </c>
    </row>
    <row r="93" spans="1:26" s="251" customFormat="1" ht="14" x14ac:dyDescent="0.3">
      <c r="A93" s="487" t="s">
        <v>46</v>
      </c>
      <c r="B93" s="487"/>
      <c r="C93" s="487"/>
      <c r="D93" s="15"/>
      <c r="E93" s="15"/>
      <c r="F93" s="15"/>
      <c r="G93" s="15"/>
      <c r="H93" s="15"/>
      <c r="I93" s="15"/>
      <c r="J93" s="15"/>
      <c r="K93" s="15"/>
      <c r="L93" s="15"/>
      <c r="M93" s="15"/>
      <c r="N93" s="15"/>
      <c r="O93" s="15"/>
      <c r="P93" s="15"/>
      <c r="Q93" s="15"/>
      <c r="R93" s="15"/>
      <c r="S93" s="15"/>
      <c r="T93" s="15"/>
      <c r="U93" s="15"/>
      <c r="V93" s="15"/>
      <c r="W93" s="15"/>
      <c r="X93" s="15"/>
      <c r="Y93" s="15"/>
      <c r="Z93" s="15"/>
    </row>
    <row r="94" spans="1:26" s="15" customFormat="1" ht="14" x14ac:dyDescent="0.3">
      <c r="A94" s="223" t="s">
        <v>14</v>
      </c>
      <c r="B94" s="224" t="s">
        <v>1</v>
      </c>
      <c r="C94" s="225">
        <f t="shared" ref="C94:C99" si="5">C96</f>
        <v>7507</v>
      </c>
    </row>
    <row r="95" spans="1:26" s="15" customFormat="1" ht="14" x14ac:dyDescent="0.3">
      <c r="A95" s="187" t="s">
        <v>15</v>
      </c>
      <c r="B95" s="188" t="s">
        <v>2</v>
      </c>
      <c r="C95" s="225">
        <f t="shared" si="5"/>
        <v>7507</v>
      </c>
    </row>
    <row r="96" spans="1:26" s="15" customFormat="1" ht="14" x14ac:dyDescent="0.3">
      <c r="A96" s="450" t="s">
        <v>73</v>
      </c>
      <c r="B96" s="227" t="s">
        <v>1</v>
      </c>
      <c r="C96" s="189">
        <f t="shared" si="5"/>
        <v>7507</v>
      </c>
    </row>
    <row r="97" spans="1:14" s="15" customFormat="1" ht="14" x14ac:dyDescent="0.3">
      <c r="A97" s="235" t="s">
        <v>15</v>
      </c>
      <c r="B97" s="188" t="s">
        <v>2</v>
      </c>
      <c r="C97" s="189">
        <f t="shared" si="5"/>
        <v>7507</v>
      </c>
    </row>
    <row r="98" spans="1:14" s="103" customFormat="1" ht="14" x14ac:dyDescent="0.3">
      <c r="A98" s="311" t="s">
        <v>29</v>
      </c>
      <c r="B98" s="308" t="s">
        <v>1</v>
      </c>
      <c r="C98" s="186">
        <f t="shared" si="5"/>
        <v>7507</v>
      </c>
      <c r="M98" s="304"/>
      <c r="N98" s="304"/>
    </row>
    <row r="99" spans="1:14" s="103" customFormat="1" ht="14" x14ac:dyDescent="0.3">
      <c r="A99" s="311"/>
      <c r="B99" s="231" t="s">
        <v>2</v>
      </c>
      <c r="C99" s="186">
        <f t="shared" si="5"/>
        <v>7507</v>
      </c>
    </row>
    <row r="100" spans="1:14" s="46" customFormat="1" ht="46.5" customHeight="1" x14ac:dyDescent="0.3">
      <c r="A100" s="466" t="s">
        <v>494</v>
      </c>
      <c r="B100" s="62" t="s">
        <v>1</v>
      </c>
      <c r="C100" s="237">
        <v>7507</v>
      </c>
      <c r="D100" s="45"/>
      <c r="E100" s="45"/>
      <c r="F100" s="45"/>
      <c r="G100" s="45"/>
      <c r="H100" s="45"/>
      <c r="I100" s="45"/>
    </row>
    <row r="101" spans="1:14" s="103" customFormat="1" ht="14" x14ac:dyDescent="0.3">
      <c r="A101" s="319"/>
      <c r="B101" s="92" t="s">
        <v>2</v>
      </c>
      <c r="C101" s="206">
        <v>7507</v>
      </c>
      <c r="D101" s="95"/>
      <c r="E101" s="95"/>
      <c r="F101" s="95"/>
      <c r="G101" s="95"/>
      <c r="H101" s="95"/>
      <c r="I101" s="95"/>
    </row>
    <row r="102" spans="1:14" ht="13" x14ac:dyDescent="0.3">
      <c r="A102" s="490" t="s">
        <v>8</v>
      </c>
      <c r="B102" s="491"/>
      <c r="C102" s="492"/>
    </row>
    <row r="103" spans="1:14" s="71" customFormat="1" ht="15.5" x14ac:dyDescent="0.35">
      <c r="A103" s="437" t="s">
        <v>12</v>
      </c>
      <c r="B103" s="29" t="s">
        <v>1</v>
      </c>
      <c r="C103" s="30">
        <f>C105+C113</f>
        <v>22193</v>
      </c>
    </row>
    <row r="104" spans="1:14" ht="13" x14ac:dyDescent="0.3">
      <c r="A104" s="33"/>
      <c r="B104" s="31" t="s">
        <v>2</v>
      </c>
      <c r="C104" s="30">
        <f>C106+C114</f>
        <v>22193</v>
      </c>
    </row>
    <row r="105" spans="1:14" ht="13" x14ac:dyDescent="0.3">
      <c r="A105" s="26" t="s">
        <v>21</v>
      </c>
      <c r="B105" s="77" t="s">
        <v>1</v>
      </c>
      <c r="C105" s="28">
        <f t="shared" ref="C105:C108" si="6">C107</f>
        <v>5</v>
      </c>
    </row>
    <row r="106" spans="1:14" ht="13" x14ac:dyDescent="0.3">
      <c r="A106" s="10" t="s">
        <v>9</v>
      </c>
      <c r="B106" s="80" t="s">
        <v>2</v>
      </c>
      <c r="C106" s="28">
        <f t="shared" si="6"/>
        <v>5</v>
      </c>
    </row>
    <row r="107" spans="1:14" ht="13" x14ac:dyDescent="0.3">
      <c r="A107" s="36" t="s">
        <v>10</v>
      </c>
      <c r="B107" s="6" t="s">
        <v>1</v>
      </c>
      <c r="C107" s="19">
        <f t="shared" si="6"/>
        <v>5</v>
      </c>
    </row>
    <row r="108" spans="1:14" ht="13" x14ac:dyDescent="0.3">
      <c r="A108" s="11"/>
      <c r="B108" s="7" t="s">
        <v>2</v>
      </c>
      <c r="C108" s="19">
        <f t="shared" si="6"/>
        <v>5</v>
      </c>
    </row>
    <row r="109" spans="1:14" x14ac:dyDescent="0.25">
      <c r="A109" s="21" t="s">
        <v>13</v>
      </c>
      <c r="B109" s="5" t="s">
        <v>1</v>
      </c>
      <c r="C109" s="19">
        <f>C111</f>
        <v>5</v>
      </c>
    </row>
    <row r="110" spans="1:14" x14ac:dyDescent="0.25">
      <c r="A110" s="9"/>
      <c r="B110" s="7" t="s">
        <v>2</v>
      </c>
      <c r="C110" s="19">
        <f>C112</f>
        <v>5</v>
      </c>
    </row>
    <row r="111" spans="1:14" x14ac:dyDescent="0.25">
      <c r="A111" s="27" t="s">
        <v>16</v>
      </c>
      <c r="B111" s="6" t="s">
        <v>1</v>
      </c>
      <c r="C111" s="19">
        <f>C135</f>
        <v>5</v>
      </c>
    </row>
    <row r="112" spans="1:14" x14ac:dyDescent="0.25">
      <c r="A112" s="9"/>
      <c r="B112" s="7" t="s">
        <v>2</v>
      </c>
      <c r="C112" s="19">
        <f>C136</f>
        <v>5</v>
      </c>
      <c r="D112" s="19" t="e">
        <f>#REF!+#REF!+#REF!+#REF!</f>
        <v>#REF!</v>
      </c>
    </row>
    <row r="113" spans="1:11" s="46" customFormat="1" ht="13" x14ac:dyDescent="0.3">
      <c r="A113" s="26" t="s">
        <v>17</v>
      </c>
      <c r="B113" s="77" t="s">
        <v>1</v>
      </c>
      <c r="C113" s="30">
        <f>C115+C117</f>
        <v>22188</v>
      </c>
    </row>
    <row r="114" spans="1:11" s="46" customFormat="1" ht="13" x14ac:dyDescent="0.3">
      <c r="A114" s="10" t="s">
        <v>9</v>
      </c>
      <c r="B114" s="80" t="s">
        <v>2</v>
      </c>
      <c r="C114" s="30">
        <f>C116+C118</f>
        <v>22188</v>
      </c>
    </row>
    <row r="115" spans="1:11" s="46" customFormat="1" ht="13" x14ac:dyDescent="0.3">
      <c r="A115" s="457" t="s">
        <v>37</v>
      </c>
      <c r="B115" s="63" t="s">
        <v>1</v>
      </c>
      <c r="C115" s="48">
        <f>C194</f>
        <v>21103</v>
      </c>
      <c r="D115" s="45"/>
      <c r="E115" s="45"/>
      <c r="F115" s="45"/>
      <c r="G115" s="45"/>
      <c r="H115" s="45"/>
      <c r="I115" s="45"/>
    </row>
    <row r="116" spans="1:11" s="46" customFormat="1" ht="13" x14ac:dyDescent="0.3">
      <c r="A116" s="11"/>
      <c r="B116" s="42" t="s">
        <v>2</v>
      </c>
      <c r="C116" s="48">
        <f>C195</f>
        <v>21103</v>
      </c>
      <c r="D116" s="45"/>
      <c r="E116" s="45"/>
      <c r="F116" s="45"/>
      <c r="G116" s="45"/>
      <c r="H116" s="45"/>
      <c r="I116" s="45"/>
    </row>
    <row r="117" spans="1:11" s="46" customFormat="1" ht="13" x14ac:dyDescent="0.3">
      <c r="A117" s="12" t="s">
        <v>10</v>
      </c>
      <c r="B117" s="63" t="s">
        <v>1</v>
      </c>
      <c r="C117" s="48">
        <f>C119</f>
        <v>1085</v>
      </c>
      <c r="D117" s="45"/>
      <c r="E117" s="45"/>
      <c r="F117" s="45"/>
      <c r="G117" s="45"/>
      <c r="H117" s="45"/>
      <c r="I117" s="45"/>
    </row>
    <row r="118" spans="1:11" s="46" customFormat="1" ht="13" x14ac:dyDescent="0.3">
      <c r="A118" s="11"/>
      <c r="B118" s="42" t="s">
        <v>2</v>
      </c>
      <c r="C118" s="48">
        <f>C120</f>
        <v>1085</v>
      </c>
      <c r="D118" s="45"/>
      <c r="E118" s="45"/>
      <c r="F118" s="45"/>
      <c r="G118" s="45"/>
      <c r="H118" s="45"/>
      <c r="I118" s="45"/>
    </row>
    <row r="119" spans="1:11" s="46" customFormat="1" ht="13" x14ac:dyDescent="0.3">
      <c r="A119" s="36" t="s">
        <v>23</v>
      </c>
      <c r="B119" s="13" t="s">
        <v>1</v>
      </c>
      <c r="C119" s="48">
        <f>C121+C123</f>
        <v>1085</v>
      </c>
    </row>
    <row r="120" spans="1:11" s="46" customFormat="1" x14ac:dyDescent="0.25">
      <c r="A120" s="10"/>
      <c r="B120" s="14" t="s">
        <v>2</v>
      </c>
      <c r="C120" s="48">
        <f>C122+C124</f>
        <v>1085</v>
      </c>
      <c r="D120" s="48">
        <f>D122</f>
        <v>0</v>
      </c>
    </row>
    <row r="121" spans="1:11" s="46" customFormat="1" x14ac:dyDescent="0.25">
      <c r="A121" s="27" t="s">
        <v>16</v>
      </c>
      <c r="B121" s="63" t="s">
        <v>1</v>
      </c>
      <c r="C121" s="48">
        <f>C143</f>
        <v>972</v>
      </c>
    </row>
    <row r="122" spans="1:11" s="46" customFormat="1" x14ac:dyDescent="0.25">
      <c r="A122" s="10"/>
      <c r="B122" s="42" t="s">
        <v>2</v>
      </c>
      <c r="C122" s="48">
        <f>C144</f>
        <v>972</v>
      </c>
    </row>
    <row r="123" spans="1:11" s="47" customFormat="1" ht="13" x14ac:dyDescent="0.3">
      <c r="A123" s="12" t="s">
        <v>45</v>
      </c>
      <c r="B123" s="63" t="s">
        <v>1</v>
      </c>
      <c r="C123" s="94">
        <f>C198</f>
        <v>113</v>
      </c>
    </row>
    <row r="124" spans="1:11" s="47" customFormat="1" ht="13" x14ac:dyDescent="0.3">
      <c r="A124" s="101"/>
      <c r="B124" s="42" t="s">
        <v>2</v>
      </c>
      <c r="C124" s="94">
        <f>C199</f>
        <v>113</v>
      </c>
    </row>
    <row r="125" spans="1:11" ht="13" x14ac:dyDescent="0.3">
      <c r="A125" s="49" t="s">
        <v>34</v>
      </c>
      <c r="B125" s="51"/>
      <c r="C125" s="50"/>
      <c r="D125" s="47"/>
      <c r="E125" s="47"/>
      <c r="F125" s="47"/>
      <c r="G125" s="47"/>
      <c r="H125" s="47"/>
      <c r="I125" s="47"/>
      <c r="K125" s="46"/>
    </row>
    <row r="126" spans="1:11" ht="13" x14ac:dyDescent="0.3">
      <c r="A126" s="78" t="s">
        <v>14</v>
      </c>
      <c r="B126" s="148"/>
      <c r="C126" s="19"/>
      <c r="D126" s="47"/>
      <c r="E126" s="47"/>
      <c r="F126" s="47"/>
      <c r="G126" s="47"/>
      <c r="H126" s="47"/>
      <c r="I126" s="52"/>
    </row>
    <row r="127" spans="1:11" s="71" customFormat="1" x14ac:dyDescent="0.25">
      <c r="A127" s="346" t="s">
        <v>22</v>
      </c>
      <c r="B127" s="111" t="s">
        <v>1</v>
      </c>
      <c r="C127" s="19">
        <f>C129+C137</f>
        <v>977</v>
      </c>
      <c r="D127" s="95"/>
      <c r="E127" s="95"/>
      <c r="F127" s="95"/>
      <c r="G127" s="95"/>
      <c r="H127" s="95"/>
      <c r="I127" s="95"/>
    </row>
    <row r="128" spans="1:11" x14ac:dyDescent="0.25">
      <c r="A128" s="10"/>
      <c r="B128" s="42" t="s">
        <v>2</v>
      </c>
      <c r="C128" s="19">
        <f>C130+C138</f>
        <v>977</v>
      </c>
      <c r="D128" s="45"/>
      <c r="E128" s="45"/>
      <c r="F128" s="45"/>
      <c r="G128" s="45"/>
      <c r="H128" s="45"/>
      <c r="I128" s="45"/>
    </row>
    <row r="129" spans="1:9" ht="13" x14ac:dyDescent="0.3">
      <c r="A129" s="26" t="s">
        <v>19</v>
      </c>
      <c r="B129" s="63" t="s">
        <v>1</v>
      </c>
      <c r="C129" s="28">
        <f t="shared" ref="C129:C132" si="7">C131</f>
        <v>5</v>
      </c>
      <c r="D129" s="45"/>
      <c r="E129" s="45"/>
      <c r="F129" s="45"/>
      <c r="G129" s="45"/>
      <c r="H129" s="45"/>
      <c r="I129" s="45"/>
    </row>
    <row r="130" spans="1:9" ht="13" x14ac:dyDescent="0.3">
      <c r="A130" s="10" t="s">
        <v>20</v>
      </c>
      <c r="B130" s="42" t="s">
        <v>2</v>
      </c>
      <c r="C130" s="28">
        <f t="shared" si="7"/>
        <v>5</v>
      </c>
      <c r="D130" s="45"/>
      <c r="E130" s="45"/>
      <c r="F130" s="45"/>
      <c r="G130" s="45"/>
      <c r="H130" s="45"/>
      <c r="I130" s="45"/>
    </row>
    <row r="131" spans="1:9" ht="13" x14ac:dyDescent="0.3">
      <c r="A131" s="12" t="s">
        <v>10</v>
      </c>
      <c r="B131" s="6" t="s">
        <v>1</v>
      </c>
      <c r="C131" s="19">
        <f t="shared" si="7"/>
        <v>5</v>
      </c>
      <c r="D131" s="45"/>
      <c r="E131" s="45"/>
      <c r="F131" s="45"/>
      <c r="G131" s="45"/>
      <c r="H131" s="45"/>
      <c r="I131" s="45"/>
    </row>
    <row r="132" spans="1:9" ht="13" x14ac:dyDescent="0.3">
      <c r="A132" s="11"/>
      <c r="B132" s="7" t="s">
        <v>2</v>
      </c>
      <c r="C132" s="19">
        <f t="shared" si="7"/>
        <v>5</v>
      </c>
      <c r="D132" s="45"/>
      <c r="E132" s="45"/>
      <c r="F132" s="45"/>
      <c r="G132" s="45"/>
      <c r="H132" s="45"/>
      <c r="I132" s="45"/>
    </row>
    <row r="133" spans="1:9" ht="13" x14ac:dyDescent="0.3">
      <c r="A133" s="36" t="s">
        <v>23</v>
      </c>
      <c r="B133" s="13" t="s">
        <v>1</v>
      </c>
      <c r="C133" s="19">
        <f>C135</f>
        <v>5</v>
      </c>
    </row>
    <row r="134" spans="1:9" x14ac:dyDescent="0.25">
      <c r="A134" s="10"/>
      <c r="B134" s="14" t="s">
        <v>2</v>
      </c>
      <c r="C134" s="19">
        <f>C136</f>
        <v>5</v>
      </c>
    </row>
    <row r="135" spans="1:9" x14ac:dyDescent="0.25">
      <c r="A135" s="27" t="s">
        <v>16</v>
      </c>
      <c r="B135" s="6" t="s">
        <v>1</v>
      </c>
      <c r="C135" s="19">
        <f>C154</f>
        <v>5</v>
      </c>
    </row>
    <row r="136" spans="1:9" x14ac:dyDescent="0.25">
      <c r="A136" s="9"/>
      <c r="B136" s="7" t="s">
        <v>2</v>
      </c>
      <c r="C136" s="19">
        <f>C155</f>
        <v>5</v>
      </c>
    </row>
    <row r="137" spans="1:9" s="46" customFormat="1" ht="13" x14ac:dyDescent="0.3">
      <c r="A137" s="26" t="s">
        <v>17</v>
      </c>
      <c r="B137" s="13" t="s">
        <v>1</v>
      </c>
      <c r="C137" s="30">
        <f t="shared" ref="C137:C142" si="8">C139</f>
        <v>972</v>
      </c>
    </row>
    <row r="138" spans="1:9" s="46" customFormat="1" ht="13" x14ac:dyDescent="0.3">
      <c r="A138" s="10" t="s">
        <v>9</v>
      </c>
      <c r="B138" s="14" t="s">
        <v>2</v>
      </c>
      <c r="C138" s="30">
        <f t="shared" si="8"/>
        <v>972</v>
      </c>
    </row>
    <row r="139" spans="1:9" s="46" customFormat="1" ht="13" x14ac:dyDescent="0.3">
      <c r="A139" s="12" t="s">
        <v>10</v>
      </c>
      <c r="B139" s="63" t="s">
        <v>1</v>
      </c>
      <c r="C139" s="48">
        <f t="shared" si="8"/>
        <v>972</v>
      </c>
      <c r="D139" s="45"/>
      <c r="E139" s="45"/>
      <c r="F139" s="45"/>
      <c r="G139" s="45"/>
      <c r="H139" s="45"/>
      <c r="I139" s="45"/>
    </row>
    <row r="140" spans="1:9" s="46" customFormat="1" ht="13" x14ac:dyDescent="0.3">
      <c r="A140" s="11"/>
      <c r="B140" s="42" t="s">
        <v>2</v>
      </c>
      <c r="C140" s="48">
        <f t="shared" si="8"/>
        <v>972</v>
      </c>
      <c r="D140" s="45"/>
      <c r="E140" s="45"/>
      <c r="F140" s="45"/>
      <c r="G140" s="45"/>
      <c r="H140" s="45"/>
      <c r="I140" s="45"/>
    </row>
    <row r="141" spans="1:9" s="46" customFormat="1" ht="13" x14ac:dyDescent="0.3">
      <c r="A141" s="36" t="s">
        <v>23</v>
      </c>
      <c r="B141" s="13" t="s">
        <v>1</v>
      </c>
      <c r="C141" s="48">
        <f t="shared" si="8"/>
        <v>972</v>
      </c>
    </row>
    <row r="142" spans="1:9" s="46" customFormat="1" x14ac:dyDescent="0.25">
      <c r="A142" s="10"/>
      <c r="B142" s="14" t="s">
        <v>2</v>
      </c>
      <c r="C142" s="48">
        <f t="shared" si="8"/>
        <v>972</v>
      </c>
      <c r="D142" s="48">
        <f>D144</f>
        <v>0</v>
      </c>
    </row>
    <row r="143" spans="1:9" s="46" customFormat="1" x14ac:dyDescent="0.25">
      <c r="A143" s="27" t="s">
        <v>16</v>
      </c>
      <c r="B143" s="63" t="s">
        <v>1</v>
      </c>
      <c r="C143" s="48">
        <f>C167</f>
        <v>972</v>
      </c>
    </row>
    <row r="144" spans="1:9" s="46" customFormat="1" x14ac:dyDescent="0.25">
      <c r="A144" s="10"/>
      <c r="B144" s="42" t="s">
        <v>2</v>
      </c>
      <c r="C144" s="48">
        <f>C168</f>
        <v>972</v>
      </c>
    </row>
    <row r="145" spans="1:9" ht="13" x14ac:dyDescent="0.3">
      <c r="A145" s="176" t="s">
        <v>18</v>
      </c>
      <c r="B145" s="177"/>
      <c r="C145" s="178"/>
      <c r="D145" s="126"/>
      <c r="E145" s="127"/>
      <c r="F145" s="126"/>
      <c r="G145" s="126"/>
      <c r="H145" s="126"/>
      <c r="I145" s="126"/>
    </row>
    <row r="146" spans="1:9" ht="13" x14ac:dyDescent="0.3">
      <c r="A146" s="152" t="s">
        <v>14</v>
      </c>
      <c r="B146" s="62" t="s">
        <v>1</v>
      </c>
      <c r="C146" s="48">
        <f t="shared" ref="C146:C151" si="9">C148</f>
        <v>5</v>
      </c>
      <c r="D146" s="128"/>
      <c r="E146" s="128"/>
      <c r="F146" s="128"/>
      <c r="G146" s="128"/>
      <c r="H146" s="128"/>
      <c r="I146" s="128"/>
    </row>
    <row r="147" spans="1:9" x14ac:dyDescent="0.25">
      <c r="A147" s="22" t="s">
        <v>48</v>
      </c>
      <c r="B147" s="14" t="s">
        <v>2</v>
      </c>
      <c r="C147" s="48">
        <f t="shared" si="9"/>
        <v>5</v>
      </c>
    </row>
    <row r="148" spans="1:9" ht="13" x14ac:dyDescent="0.3">
      <c r="A148" s="146" t="s">
        <v>28</v>
      </c>
      <c r="B148" s="13" t="s">
        <v>1</v>
      </c>
      <c r="C148" s="28">
        <f>C150</f>
        <v>5</v>
      </c>
    </row>
    <row r="149" spans="1:9" ht="13" x14ac:dyDescent="0.3">
      <c r="A149" s="22" t="s">
        <v>49</v>
      </c>
      <c r="B149" s="14" t="s">
        <v>2</v>
      </c>
      <c r="C149" s="28">
        <f>C151</f>
        <v>5</v>
      </c>
    </row>
    <row r="150" spans="1:9" s="46" customFormat="1" ht="13" x14ac:dyDescent="0.3">
      <c r="A150" s="12" t="s">
        <v>10</v>
      </c>
      <c r="B150" s="63" t="s">
        <v>1</v>
      </c>
      <c r="C150" s="48">
        <f t="shared" si="9"/>
        <v>5</v>
      </c>
      <c r="D150" s="45"/>
      <c r="E150" s="45"/>
      <c r="F150" s="45"/>
      <c r="G150" s="45"/>
      <c r="H150" s="45"/>
      <c r="I150" s="45"/>
    </row>
    <row r="151" spans="1:9" s="46" customFormat="1" ht="13" x14ac:dyDescent="0.3">
      <c r="A151" s="11"/>
      <c r="B151" s="42" t="s">
        <v>2</v>
      </c>
      <c r="C151" s="48">
        <f t="shared" si="9"/>
        <v>5</v>
      </c>
      <c r="D151" s="45"/>
      <c r="E151" s="45"/>
      <c r="F151" s="45"/>
      <c r="G151" s="45"/>
      <c r="H151" s="45"/>
      <c r="I151" s="45"/>
    </row>
    <row r="152" spans="1:9" s="46" customFormat="1" ht="13" x14ac:dyDescent="0.3">
      <c r="A152" s="36" t="s">
        <v>23</v>
      </c>
      <c r="B152" s="13" t="s">
        <v>1</v>
      </c>
      <c r="C152" s="48">
        <f>C154</f>
        <v>5</v>
      </c>
    </row>
    <row r="153" spans="1:9" s="46" customFormat="1" x14ac:dyDescent="0.25">
      <c r="A153" s="10"/>
      <c r="B153" s="14" t="s">
        <v>2</v>
      </c>
      <c r="C153" s="48">
        <f>C155</f>
        <v>5</v>
      </c>
    </row>
    <row r="154" spans="1:9" s="46" customFormat="1" x14ac:dyDescent="0.25">
      <c r="A154" s="27" t="s">
        <v>16</v>
      </c>
      <c r="B154" s="63" t="s">
        <v>1</v>
      </c>
      <c r="C154" s="48">
        <f>C156</f>
        <v>5</v>
      </c>
    </row>
    <row r="155" spans="1:9" s="46" customFormat="1" x14ac:dyDescent="0.25">
      <c r="A155" s="10"/>
      <c r="B155" s="42" t="s">
        <v>2</v>
      </c>
      <c r="C155" s="48">
        <f>C157</f>
        <v>5</v>
      </c>
    </row>
    <row r="156" spans="1:9" s="103" customFormat="1" ht="15.5" x14ac:dyDescent="0.25">
      <c r="A156" s="347" t="s">
        <v>495</v>
      </c>
      <c r="B156" s="104" t="s">
        <v>1</v>
      </c>
      <c r="C156" s="94">
        <v>5</v>
      </c>
    </row>
    <row r="157" spans="1:9" s="103" customFormat="1" x14ac:dyDescent="0.25">
      <c r="A157" s="160"/>
      <c r="B157" s="92" t="s">
        <v>2</v>
      </c>
      <c r="C157" s="94">
        <v>5</v>
      </c>
    </row>
    <row r="158" spans="1:9" s="46" customFormat="1" ht="13" x14ac:dyDescent="0.3">
      <c r="A158" s="493" t="s">
        <v>40</v>
      </c>
      <c r="B158" s="494"/>
      <c r="C158" s="495"/>
    </row>
    <row r="159" spans="1:9" s="47" customFormat="1" ht="13" x14ac:dyDescent="0.3">
      <c r="A159" s="67" t="s">
        <v>14</v>
      </c>
      <c r="B159" s="77" t="s">
        <v>1</v>
      </c>
      <c r="C159" s="30">
        <f>C161</f>
        <v>972</v>
      </c>
      <c r="E159" s="69"/>
    </row>
    <row r="160" spans="1:9" s="47" customFormat="1" ht="13" x14ac:dyDescent="0.3">
      <c r="A160" s="79" t="s">
        <v>15</v>
      </c>
      <c r="B160" s="80" t="s">
        <v>2</v>
      </c>
      <c r="C160" s="30">
        <f>C162</f>
        <v>972</v>
      </c>
      <c r="E160" s="69"/>
    </row>
    <row r="161" spans="1:9" s="46" customFormat="1" ht="13" x14ac:dyDescent="0.3">
      <c r="A161" s="26" t="s">
        <v>17</v>
      </c>
      <c r="B161" s="13" t="s">
        <v>1</v>
      </c>
      <c r="C161" s="94">
        <f>C163</f>
        <v>972</v>
      </c>
    </row>
    <row r="162" spans="1:9" s="46" customFormat="1" x14ac:dyDescent="0.25">
      <c r="A162" s="10" t="s">
        <v>9</v>
      </c>
      <c r="B162" s="14" t="s">
        <v>2</v>
      </c>
      <c r="C162" s="94">
        <f>C164</f>
        <v>972</v>
      </c>
    </row>
    <row r="163" spans="1:9" s="46" customFormat="1" ht="13" x14ac:dyDescent="0.3">
      <c r="A163" s="12" t="s">
        <v>10</v>
      </c>
      <c r="B163" s="63" t="s">
        <v>1</v>
      </c>
      <c r="C163" s="28">
        <f t="shared" ref="C163:C168" si="10">C165</f>
        <v>972</v>
      </c>
      <c r="D163" s="45"/>
      <c r="E163" s="45"/>
      <c r="F163" s="45"/>
      <c r="G163" s="45"/>
      <c r="H163" s="45"/>
      <c r="I163" s="45"/>
    </row>
    <row r="164" spans="1:9" s="46" customFormat="1" ht="13" x14ac:dyDescent="0.3">
      <c r="A164" s="11"/>
      <c r="B164" s="42" t="s">
        <v>2</v>
      </c>
      <c r="C164" s="28">
        <f t="shared" si="10"/>
        <v>972</v>
      </c>
      <c r="D164" s="45"/>
      <c r="E164" s="45"/>
      <c r="F164" s="45"/>
      <c r="G164" s="45"/>
      <c r="H164" s="45"/>
      <c r="I164" s="45"/>
    </row>
    <row r="165" spans="1:9" s="46" customFormat="1" ht="13" x14ac:dyDescent="0.3">
      <c r="A165" s="36" t="s">
        <v>23</v>
      </c>
      <c r="B165" s="13" t="s">
        <v>1</v>
      </c>
      <c r="C165" s="48">
        <f t="shared" si="10"/>
        <v>972</v>
      </c>
    </row>
    <row r="166" spans="1:9" s="46" customFormat="1" x14ac:dyDescent="0.25">
      <c r="A166" s="10"/>
      <c r="B166" s="14" t="s">
        <v>2</v>
      </c>
      <c r="C166" s="48">
        <f t="shared" si="10"/>
        <v>972</v>
      </c>
      <c r="D166" s="48">
        <f>D168</f>
        <v>0</v>
      </c>
    </row>
    <row r="167" spans="1:9" s="46" customFormat="1" x14ac:dyDescent="0.25">
      <c r="A167" s="27" t="s">
        <v>16</v>
      </c>
      <c r="B167" s="63" t="s">
        <v>1</v>
      </c>
      <c r="C167" s="48">
        <f t="shared" si="10"/>
        <v>972</v>
      </c>
    </row>
    <row r="168" spans="1:9" s="46" customFormat="1" x14ac:dyDescent="0.25">
      <c r="A168" s="10"/>
      <c r="B168" s="42" t="s">
        <v>2</v>
      </c>
      <c r="C168" s="48">
        <f t="shared" si="10"/>
        <v>972</v>
      </c>
    </row>
    <row r="169" spans="1:9" s="96" customFormat="1" ht="14" x14ac:dyDescent="0.3">
      <c r="A169" s="197" t="s">
        <v>453</v>
      </c>
      <c r="B169" s="190" t="s">
        <v>1</v>
      </c>
      <c r="C169" s="28">
        <f>C171+C173+C175+C177+C179+C181+C183+C185+C187</f>
        <v>972</v>
      </c>
    </row>
    <row r="170" spans="1:9" s="103" customFormat="1" ht="13" x14ac:dyDescent="0.3">
      <c r="A170" s="160"/>
      <c r="B170" s="92" t="s">
        <v>2</v>
      </c>
      <c r="C170" s="28">
        <f>C172+C174+C176+C178+C180+C182+C184+C186+C188</f>
        <v>972</v>
      </c>
    </row>
    <row r="171" spans="1:9" s="103" customFormat="1" ht="15" customHeight="1" x14ac:dyDescent="0.35">
      <c r="A171" s="392" t="s">
        <v>496</v>
      </c>
      <c r="B171" s="238" t="s">
        <v>1</v>
      </c>
      <c r="C171" s="206">
        <v>94</v>
      </c>
    </row>
    <row r="172" spans="1:9" s="103" customFormat="1" ht="14" x14ac:dyDescent="0.3">
      <c r="A172" s="243"/>
      <c r="B172" s="239" t="s">
        <v>2</v>
      </c>
      <c r="C172" s="206">
        <v>94</v>
      </c>
    </row>
    <row r="173" spans="1:9" s="103" customFormat="1" ht="15.5" x14ac:dyDescent="0.35">
      <c r="A173" s="392" t="s">
        <v>497</v>
      </c>
      <c r="B173" s="238" t="s">
        <v>1</v>
      </c>
      <c r="C173" s="206">
        <v>4.5</v>
      </c>
    </row>
    <row r="174" spans="1:9" s="99" customFormat="1" ht="14" x14ac:dyDescent="0.3">
      <c r="A174" s="255"/>
      <c r="B174" s="231" t="s">
        <v>2</v>
      </c>
      <c r="C174" s="186">
        <v>4.5</v>
      </c>
    </row>
    <row r="175" spans="1:9" s="103" customFormat="1" ht="15" customHeight="1" x14ac:dyDescent="0.35">
      <c r="A175" s="392" t="s">
        <v>498</v>
      </c>
      <c r="B175" s="238" t="s">
        <v>1</v>
      </c>
      <c r="C175" s="206">
        <v>4.5</v>
      </c>
    </row>
    <row r="176" spans="1:9" s="103" customFormat="1" ht="14" x14ac:dyDescent="0.3">
      <c r="A176" s="243"/>
      <c r="B176" s="239" t="s">
        <v>2</v>
      </c>
      <c r="C176" s="206">
        <v>4.5</v>
      </c>
    </row>
    <row r="177" spans="1:11" s="103" customFormat="1" ht="15.5" x14ac:dyDescent="0.35">
      <c r="A177" s="392" t="s">
        <v>499</v>
      </c>
      <c r="B177" s="238" t="s">
        <v>1</v>
      </c>
      <c r="C177" s="206">
        <v>33</v>
      </c>
    </row>
    <row r="178" spans="1:11" s="99" customFormat="1" ht="14" x14ac:dyDescent="0.3">
      <c r="A178" s="255"/>
      <c r="B178" s="231" t="s">
        <v>2</v>
      </c>
      <c r="C178" s="186">
        <v>33</v>
      </c>
    </row>
    <row r="179" spans="1:11" s="103" customFormat="1" ht="15" customHeight="1" x14ac:dyDescent="0.35">
      <c r="A179" s="392" t="s">
        <v>500</v>
      </c>
      <c r="B179" s="238" t="s">
        <v>1</v>
      </c>
      <c r="C179" s="206">
        <v>255</v>
      </c>
    </row>
    <row r="180" spans="1:11" s="103" customFormat="1" ht="14" x14ac:dyDescent="0.3">
      <c r="A180" s="243"/>
      <c r="B180" s="239" t="s">
        <v>2</v>
      </c>
      <c r="C180" s="206">
        <v>255</v>
      </c>
    </row>
    <row r="181" spans="1:11" s="103" customFormat="1" ht="15.5" x14ac:dyDescent="0.35">
      <c r="A181" s="392" t="s">
        <v>479</v>
      </c>
      <c r="B181" s="238" t="s">
        <v>1</v>
      </c>
      <c r="C181" s="206">
        <v>35</v>
      </c>
    </row>
    <row r="182" spans="1:11" s="99" customFormat="1" ht="14" x14ac:dyDescent="0.3">
      <c r="A182" s="255"/>
      <c r="B182" s="231" t="s">
        <v>2</v>
      </c>
      <c r="C182" s="186">
        <v>35</v>
      </c>
    </row>
    <row r="183" spans="1:11" s="103" customFormat="1" ht="15.5" x14ac:dyDescent="0.35">
      <c r="A183" s="392" t="s">
        <v>501</v>
      </c>
      <c r="B183" s="238" t="s">
        <v>1</v>
      </c>
      <c r="C183" s="206">
        <v>109</v>
      </c>
    </row>
    <row r="184" spans="1:11" s="99" customFormat="1" ht="14" x14ac:dyDescent="0.3">
      <c r="A184" s="255"/>
      <c r="B184" s="231" t="s">
        <v>2</v>
      </c>
      <c r="C184" s="186">
        <v>109</v>
      </c>
    </row>
    <row r="185" spans="1:11" s="46" customFormat="1" ht="15" customHeight="1" x14ac:dyDescent="0.35">
      <c r="A185" s="459" t="s">
        <v>505</v>
      </c>
      <c r="B185" s="234" t="s">
        <v>1</v>
      </c>
      <c r="C185" s="237">
        <v>288</v>
      </c>
    </row>
    <row r="186" spans="1:11" s="103" customFormat="1" ht="14" x14ac:dyDescent="0.3">
      <c r="A186" s="243"/>
      <c r="B186" s="239" t="s">
        <v>2</v>
      </c>
      <c r="C186" s="206">
        <v>288</v>
      </c>
    </row>
    <row r="187" spans="1:11" s="103" customFormat="1" ht="15.5" x14ac:dyDescent="0.3">
      <c r="A187" s="363" t="s">
        <v>502</v>
      </c>
      <c r="B187" s="238" t="s">
        <v>1</v>
      </c>
      <c r="C187" s="206">
        <v>149</v>
      </c>
    </row>
    <row r="188" spans="1:11" s="99" customFormat="1" ht="14" x14ac:dyDescent="0.3">
      <c r="A188" s="255"/>
      <c r="B188" s="231" t="s">
        <v>2</v>
      </c>
      <c r="C188" s="186">
        <v>149</v>
      </c>
    </row>
    <row r="189" spans="1:11" ht="13" x14ac:dyDescent="0.3">
      <c r="A189" s="98" t="s">
        <v>30</v>
      </c>
      <c r="B189" s="51"/>
      <c r="C189" s="50"/>
      <c r="D189" s="47"/>
      <c r="E189" s="47"/>
      <c r="F189" s="47"/>
      <c r="G189" s="47"/>
      <c r="H189" s="47"/>
      <c r="I189" s="47"/>
      <c r="K189" s="46"/>
    </row>
    <row r="190" spans="1:11" ht="13" x14ac:dyDescent="0.3">
      <c r="A190" s="78" t="s">
        <v>14</v>
      </c>
      <c r="B190" s="62" t="s">
        <v>1</v>
      </c>
      <c r="C190" s="19">
        <f>C192</f>
        <v>21216</v>
      </c>
      <c r="D190" s="47"/>
      <c r="E190" s="47"/>
      <c r="F190" s="47"/>
      <c r="G190" s="47"/>
      <c r="H190" s="47"/>
      <c r="I190" s="52"/>
    </row>
    <row r="191" spans="1:11" x14ac:dyDescent="0.25">
      <c r="A191" s="10" t="s">
        <v>22</v>
      </c>
      <c r="B191" s="42" t="s">
        <v>2</v>
      </c>
      <c r="C191" s="19">
        <f>C193</f>
        <v>21216</v>
      </c>
      <c r="D191" s="45"/>
      <c r="E191" s="45"/>
      <c r="F191" s="45"/>
      <c r="G191" s="45"/>
      <c r="H191" s="45"/>
      <c r="I191" s="45"/>
    </row>
    <row r="192" spans="1:11" ht="13" x14ac:dyDescent="0.3">
      <c r="A192" s="34" t="s">
        <v>17</v>
      </c>
      <c r="B192" s="63" t="s">
        <v>1</v>
      </c>
      <c r="C192" s="28">
        <f>C194+C196</f>
        <v>21216</v>
      </c>
      <c r="D192" s="45"/>
      <c r="E192" s="45"/>
      <c r="F192" s="45"/>
      <c r="G192" s="45"/>
      <c r="H192" s="45"/>
      <c r="I192" s="45"/>
    </row>
    <row r="193" spans="1:9" ht="13" x14ac:dyDescent="0.3">
      <c r="A193" s="10" t="s">
        <v>9</v>
      </c>
      <c r="B193" s="42" t="s">
        <v>2</v>
      </c>
      <c r="C193" s="28">
        <f>C195+C197</f>
        <v>21216</v>
      </c>
      <c r="D193" s="45"/>
      <c r="E193" s="45"/>
      <c r="F193" s="45"/>
      <c r="G193" s="45"/>
      <c r="H193" s="45"/>
      <c r="I193" s="45"/>
    </row>
    <row r="194" spans="1:9" s="46" customFormat="1" ht="13" x14ac:dyDescent="0.3">
      <c r="A194" s="457" t="s">
        <v>37</v>
      </c>
      <c r="B194" s="63" t="s">
        <v>1</v>
      </c>
      <c r="C194" s="28">
        <f>C205</f>
        <v>21103</v>
      </c>
      <c r="D194" s="45"/>
      <c r="E194" s="45"/>
      <c r="F194" s="45"/>
      <c r="G194" s="45"/>
      <c r="H194" s="45"/>
      <c r="I194" s="45"/>
    </row>
    <row r="195" spans="1:9" s="46" customFormat="1" ht="13" x14ac:dyDescent="0.3">
      <c r="A195" s="11"/>
      <c r="B195" s="42" t="s">
        <v>2</v>
      </c>
      <c r="C195" s="28">
        <f>C206</f>
        <v>21103</v>
      </c>
      <c r="D195" s="45"/>
      <c r="E195" s="45"/>
      <c r="F195" s="45"/>
      <c r="G195" s="45"/>
      <c r="H195" s="45"/>
      <c r="I195" s="45"/>
    </row>
    <row r="196" spans="1:9" ht="13" x14ac:dyDescent="0.3">
      <c r="A196" s="12" t="s">
        <v>10</v>
      </c>
      <c r="B196" s="6" t="s">
        <v>1</v>
      </c>
      <c r="C196" s="19">
        <f>C198+C221</f>
        <v>113</v>
      </c>
      <c r="D196" s="45"/>
      <c r="E196" s="45"/>
      <c r="F196" s="45"/>
      <c r="G196" s="45"/>
      <c r="H196" s="45"/>
      <c r="I196" s="45"/>
    </row>
    <row r="197" spans="1:9" ht="13" x14ac:dyDescent="0.3">
      <c r="A197" s="11"/>
      <c r="B197" s="7" t="s">
        <v>2</v>
      </c>
      <c r="C197" s="19">
        <f>C199+C222</f>
        <v>113</v>
      </c>
      <c r="D197" s="45"/>
      <c r="E197" s="45"/>
      <c r="F197" s="45"/>
      <c r="G197" s="45"/>
      <c r="H197" s="45"/>
      <c r="I197" s="45"/>
    </row>
    <row r="198" spans="1:9" s="47" customFormat="1" ht="13" x14ac:dyDescent="0.3">
      <c r="A198" s="12" t="s">
        <v>45</v>
      </c>
      <c r="B198" s="63" t="s">
        <v>1</v>
      </c>
      <c r="C198" s="94">
        <f>C215</f>
        <v>113</v>
      </c>
    </row>
    <row r="199" spans="1:9" s="47" customFormat="1" ht="13" x14ac:dyDescent="0.3">
      <c r="A199" s="101"/>
      <c r="B199" s="42" t="s">
        <v>2</v>
      </c>
      <c r="C199" s="94">
        <f>C216</f>
        <v>113</v>
      </c>
    </row>
    <row r="200" spans="1:9" ht="13" x14ac:dyDescent="0.3">
      <c r="A200" s="507" t="s">
        <v>40</v>
      </c>
      <c r="B200" s="508"/>
      <c r="C200" s="509"/>
      <c r="E200" s="46"/>
    </row>
    <row r="201" spans="1:9" x14ac:dyDescent="0.25">
      <c r="A201" s="32" t="s">
        <v>14</v>
      </c>
      <c r="B201" s="62" t="s">
        <v>1</v>
      </c>
      <c r="C201" s="94">
        <f>C203</f>
        <v>21216</v>
      </c>
      <c r="E201" s="71"/>
    </row>
    <row r="202" spans="1:9" x14ac:dyDescent="0.25">
      <c r="A202" s="10" t="s">
        <v>15</v>
      </c>
      <c r="B202" s="42" t="s">
        <v>2</v>
      </c>
      <c r="C202" s="94">
        <f>C204</f>
        <v>21216</v>
      </c>
      <c r="E202" s="71"/>
    </row>
    <row r="203" spans="1:9" ht="13" x14ac:dyDescent="0.3">
      <c r="A203" s="34" t="s">
        <v>17</v>
      </c>
      <c r="B203" s="62" t="s">
        <v>1</v>
      </c>
      <c r="C203" s="30">
        <f>+C205+C211</f>
        <v>21216</v>
      </c>
    </row>
    <row r="204" spans="1:9" ht="13" x14ac:dyDescent="0.3">
      <c r="A204" s="10" t="s">
        <v>9</v>
      </c>
      <c r="B204" s="42" t="s">
        <v>2</v>
      </c>
      <c r="C204" s="30">
        <f>+C206+C212</f>
        <v>21216</v>
      </c>
    </row>
    <row r="205" spans="1:9" s="46" customFormat="1" ht="13" x14ac:dyDescent="0.3">
      <c r="A205" s="457" t="s">
        <v>37</v>
      </c>
      <c r="B205" s="63" t="s">
        <v>1</v>
      </c>
      <c r="C205" s="28">
        <f t="shared" ref="C205:C208" si="11">C207</f>
        <v>21103</v>
      </c>
      <c r="D205" s="45"/>
      <c r="E205" s="45"/>
      <c r="F205" s="45"/>
      <c r="G205" s="45"/>
      <c r="H205" s="45"/>
      <c r="I205" s="45"/>
    </row>
    <row r="206" spans="1:9" s="46" customFormat="1" ht="13" x14ac:dyDescent="0.3">
      <c r="A206" s="11"/>
      <c r="B206" s="42" t="s">
        <v>2</v>
      </c>
      <c r="C206" s="28">
        <f t="shared" si="11"/>
        <v>21103</v>
      </c>
      <c r="D206" s="45"/>
      <c r="E206" s="45"/>
      <c r="F206" s="45"/>
      <c r="G206" s="45"/>
      <c r="H206" s="45"/>
      <c r="I206" s="45"/>
    </row>
    <row r="207" spans="1:9" s="69" customFormat="1" ht="13" x14ac:dyDescent="0.3">
      <c r="A207" s="68" t="s">
        <v>508</v>
      </c>
      <c r="B207" s="29" t="s">
        <v>1</v>
      </c>
      <c r="C207" s="28">
        <f t="shared" si="11"/>
        <v>21103</v>
      </c>
    </row>
    <row r="208" spans="1:9" s="69" customFormat="1" ht="13" x14ac:dyDescent="0.3">
      <c r="A208" s="33"/>
      <c r="B208" s="31" t="s">
        <v>2</v>
      </c>
      <c r="C208" s="28">
        <f t="shared" si="11"/>
        <v>21103</v>
      </c>
    </row>
    <row r="209" spans="1:9" s="46" customFormat="1" ht="31" x14ac:dyDescent="0.25">
      <c r="A209" s="460" t="s">
        <v>509</v>
      </c>
      <c r="B209" s="63" t="s">
        <v>1</v>
      </c>
      <c r="C209" s="48">
        <v>21103</v>
      </c>
    </row>
    <row r="210" spans="1:9" s="103" customFormat="1" x14ac:dyDescent="0.25">
      <c r="A210" s="160"/>
      <c r="B210" s="92" t="s">
        <v>2</v>
      </c>
      <c r="C210" s="94">
        <v>21103</v>
      </c>
    </row>
    <row r="211" spans="1:9" ht="13" x14ac:dyDescent="0.3">
      <c r="A211" s="12" t="s">
        <v>10</v>
      </c>
      <c r="B211" s="6" t="s">
        <v>1</v>
      </c>
      <c r="C211" s="94">
        <f>C213+C221</f>
        <v>113</v>
      </c>
    </row>
    <row r="212" spans="1:9" ht="13" x14ac:dyDescent="0.3">
      <c r="A212" s="11"/>
      <c r="B212" s="7" t="s">
        <v>2</v>
      </c>
      <c r="C212" s="94">
        <f>C214+C222</f>
        <v>113</v>
      </c>
    </row>
    <row r="213" spans="1:9" ht="13" x14ac:dyDescent="0.3">
      <c r="A213" s="12" t="s">
        <v>23</v>
      </c>
      <c r="B213" s="6" t="s">
        <v>1</v>
      </c>
      <c r="C213" s="94">
        <f t="shared" ref="C213:C218" si="12">C215</f>
        <v>113</v>
      </c>
    </row>
    <row r="214" spans="1:9" ht="13" x14ac:dyDescent="0.3">
      <c r="A214" s="11"/>
      <c r="B214" s="7" t="s">
        <v>2</v>
      </c>
      <c r="C214" s="94">
        <f t="shared" si="12"/>
        <v>113</v>
      </c>
    </row>
    <row r="215" spans="1:9" s="47" customFormat="1" ht="13" x14ac:dyDescent="0.3">
      <c r="A215" s="34" t="s">
        <v>45</v>
      </c>
      <c r="B215" s="93" t="s">
        <v>1</v>
      </c>
      <c r="C215" s="30">
        <f t="shared" si="12"/>
        <v>113</v>
      </c>
    </row>
    <row r="216" spans="1:9" s="47" customFormat="1" ht="13" x14ac:dyDescent="0.3">
      <c r="A216" s="101"/>
      <c r="B216" s="80" t="s">
        <v>2</v>
      </c>
      <c r="C216" s="30">
        <f t="shared" si="12"/>
        <v>113</v>
      </c>
    </row>
    <row r="217" spans="1:9" s="69" customFormat="1" ht="26" x14ac:dyDescent="0.3">
      <c r="A217" s="274" t="s">
        <v>506</v>
      </c>
      <c r="B217" s="29" t="s">
        <v>1</v>
      </c>
      <c r="C217" s="48">
        <f t="shared" si="12"/>
        <v>113</v>
      </c>
    </row>
    <row r="218" spans="1:9" s="69" customFormat="1" ht="13" x14ac:dyDescent="0.3">
      <c r="A218" s="33"/>
      <c r="B218" s="31" t="s">
        <v>2</v>
      </c>
      <c r="C218" s="48">
        <f t="shared" si="12"/>
        <v>113</v>
      </c>
    </row>
    <row r="219" spans="1:9" s="46" customFormat="1" ht="14" x14ac:dyDescent="0.25">
      <c r="A219" s="461" t="s">
        <v>507</v>
      </c>
      <c r="B219" s="62" t="s">
        <v>1</v>
      </c>
      <c r="C219" s="48">
        <v>113</v>
      </c>
    </row>
    <row r="220" spans="1:9" s="46" customFormat="1" x14ac:dyDescent="0.25">
      <c r="A220" s="10"/>
      <c r="B220" s="42" t="s">
        <v>2</v>
      </c>
      <c r="C220" s="48">
        <v>113</v>
      </c>
    </row>
    <row r="221" spans="1:9" s="15" customFormat="1" x14ac:dyDescent="0.25">
      <c r="B221" s="210"/>
      <c r="C221" s="44"/>
      <c r="D221" s="44"/>
      <c r="E221" s="44"/>
      <c r="F221" s="44"/>
      <c r="G221" s="44"/>
      <c r="H221" s="44"/>
      <c r="I221" s="44"/>
    </row>
    <row r="222" spans="1:9" s="15" customFormat="1" x14ac:dyDescent="0.25">
      <c r="B222" s="210"/>
      <c r="C222" s="44"/>
      <c r="D222" s="44"/>
      <c r="E222" s="44"/>
      <c r="F222" s="44"/>
      <c r="G222" s="44"/>
      <c r="H222" s="44"/>
      <c r="I222" s="44"/>
    </row>
    <row r="223" spans="1:9" s="15" customFormat="1" x14ac:dyDescent="0.25">
      <c r="B223" s="210"/>
      <c r="C223" s="44"/>
      <c r="D223" s="44"/>
      <c r="E223" s="44"/>
      <c r="F223" s="44"/>
      <c r="G223" s="44"/>
      <c r="H223" s="44"/>
      <c r="I223" s="44"/>
    </row>
    <row r="224" spans="1:9" s="15" customFormat="1" x14ac:dyDescent="0.25">
      <c r="B224" s="210"/>
      <c r="C224" s="44"/>
      <c r="D224" s="44"/>
      <c r="E224" s="44"/>
      <c r="F224" s="44"/>
      <c r="G224" s="44"/>
      <c r="H224" s="44"/>
      <c r="I224" s="44"/>
    </row>
    <row r="225" spans="1:3" x14ac:dyDescent="0.25">
      <c r="A225" s="488"/>
      <c r="B225" s="489"/>
      <c r="C225" s="489"/>
    </row>
    <row r="226" spans="1:3" x14ac:dyDescent="0.25">
      <c r="A226" s="488"/>
      <c r="B226" s="489"/>
      <c r="C226" s="489"/>
    </row>
    <row r="227" spans="1:3" x14ac:dyDescent="0.25">
      <c r="A227" s="200"/>
      <c r="B227" s="201"/>
      <c r="C227" s="201"/>
    </row>
    <row r="228" spans="1:3" x14ac:dyDescent="0.25">
      <c r="A228" s="200"/>
      <c r="B228" s="201"/>
      <c r="C228" s="201"/>
    </row>
    <row r="229" spans="1:3" x14ac:dyDescent="0.25">
      <c r="A229" s="200"/>
      <c r="B229" s="201"/>
      <c r="C229" s="201"/>
    </row>
    <row r="230" spans="1:3" x14ac:dyDescent="0.25">
      <c r="A230" s="46"/>
    </row>
    <row r="231" spans="1:3" x14ac:dyDescent="0.25">
      <c r="A231" s="46"/>
    </row>
    <row r="232" spans="1:3" x14ac:dyDescent="0.25">
      <c r="A232" s="46"/>
    </row>
    <row r="239" spans="1:3" x14ac:dyDescent="0.25">
      <c r="A239" s="15"/>
    </row>
    <row r="240" spans="1:3" x14ac:dyDescent="0.25">
      <c r="A240" s="15"/>
    </row>
  </sheetData>
  <mergeCells count="12">
    <mergeCell ref="A200:C200"/>
    <mergeCell ref="A225:C225"/>
    <mergeCell ref="A226:C226"/>
    <mergeCell ref="A57:C57"/>
    <mergeCell ref="A72:C72"/>
    <mergeCell ref="A93:C93"/>
    <mergeCell ref="A158:C158"/>
    <mergeCell ref="A1:C1"/>
    <mergeCell ref="A2:C2"/>
    <mergeCell ref="A7:C7"/>
    <mergeCell ref="C10:C12"/>
    <mergeCell ref="A102:C102"/>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90"/>
  <sheetViews>
    <sheetView topLeftCell="A85" workbookViewId="0">
      <selection activeCell="K85" sqref="K85"/>
    </sheetView>
  </sheetViews>
  <sheetFormatPr defaultRowHeight="12.5" x14ac:dyDescent="0.25"/>
  <cols>
    <col min="1" max="1" width="60" customWidth="1"/>
    <col min="2" max="2" width="6.81640625" style="1" customWidth="1"/>
    <col min="3" max="3" width="17" customWidth="1"/>
    <col min="4" max="4" width="0" hidden="1" customWidth="1"/>
    <col min="6" max="9" width="0" hidden="1" customWidth="1"/>
  </cols>
  <sheetData>
    <row r="1" spans="1:11" x14ac:dyDescent="0.25">
      <c r="A1" s="506" t="s">
        <v>447</v>
      </c>
      <c r="B1" s="501"/>
      <c r="C1" s="501"/>
    </row>
    <row r="2" spans="1:11" x14ac:dyDescent="0.25">
      <c r="A2" s="500" t="s">
        <v>64</v>
      </c>
      <c r="B2" s="501"/>
      <c r="C2" s="501"/>
    </row>
    <row r="3" spans="1:11" x14ac:dyDescent="0.25">
      <c r="A3" s="120" t="s">
        <v>3</v>
      </c>
    </row>
    <row r="4" spans="1:11" x14ac:dyDescent="0.25">
      <c r="A4" t="s">
        <v>4</v>
      </c>
    </row>
    <row r="7" spans="1:11" ht="26.25" customHeight="1" x14ac:dyDescent="0.25">
      <c r="A7" s="502" t="s">
        <v>446</v>
      </c>
      <c r="B7" s="502"/>
      <c r="C7" s="502"/>
    </row>
    <row r="8" spans="1:11" ht="16.5" customHeight="1" x14ac:dyDescent="0.25">
      <c r="B8" s="2"/>
      <c r="C8" s="163" t="s">
        <v>11</v>
      </c>
    </row>
    <row r="9" spans="1:11" x14ac:dyDescent="0.25">
      <c r="A9" s="8" t="s">
        <v>5</v>
      </c>
      <c r="B9" s="5" t="s">
        <v>0</v>
      </c>
      <c r="C9" s="503" t="s">
        <v>436</v>
      </c>
    </row>
    <row r="10" spans="1:11" x14ac:dyDescent="0.25">
      <c r="A10" s="3" t="s">
        <v>6</v>
      </c>
      <c r="B10" s="6"/>
      <c r="C10" s="504"/>
    </row>
    <row r="11" spans="1:11" x14ac:dyDescent="0.25">
      <c r="A11" s="3" t="s">
        <v>7</v>
      </c>
      <c r="B11" s="6"/>
      <c r="C11" s="505"/>
    </row>
    <row r="12" spans="1:11" x14ac:dyDescent="0.25">
      <c r="A12" s="4">
        <v>0</v>
      </c>
      <c r="B12" s="4">
        <v>1</v>
      </c>
      <c r="C12" s="7">
        <v>2</v>
      </c>
    </row>
    <row r="13" spans="1:11" ht="15.5" x14ac:dyDescent="0.35">
      <c r="A13" s="35" t="s">
        <v>12</v>
      </c>
      <c r="B13" s="17" t="s">
        <v>1</v>
      </c>
      <c r="C13" s="59">
        <f>C15+C25</f>
        <v>1247</v>
      </c>
      <c r="K13" s="149"/>
    </row>
    <row r="14" spans="1:11" ht="13" x14ac:dyDescent="0.3">
      <c r="A14" s="16"/>
      <c r="B14" s="18" t="s">
        <v>2</v>
      </c>
      <c r="C14" s="59">
        <f>C16+C26</f>
        <v>1247</v>
      </c>
    </row>
    <row r="15" spans="1:11" ht="13" x14ac:dyDescent="0.3">
      <c r="A15" s="26" t="s">
        <v>21</v>
      </c>
      <c r="B15" s="13" t="s">
        <v>1</v>
      </c>
      <c r="C15" s="28">
        <f t="shared" ref="C15:C18" si="0">C17</f>
        <v>162</v>
      </c>
    </row>
    <row r="16" spans="1:11" ht="13" x14ac:dyDescent="0.3">
      <c r="A16" s="10" t="s">
        <v>9</v>
      </c>
      <c r="B16" s="14" t="s">
        <v>2</v>
      </c>
      <c r="C16" s="28">
        <f t="shared" si="0"/>
        <v>162</v>
      </c>
    </row>
    <row r="17" spans="1:9" ht="13" x14ac:dyDescent="0.3">
      <c r="A17" s="12" t="s">
        <v>10</v>
      </c>
      <c r="B17" s="5" t="s">
        <v>1</v>
      </c>
      <c r="C17" s="19">
        <f t="shared" si="0"/>
        <v>162</v>
      </c>
    </row>
    <row r="18" spans="1:9" ht="13" x14ac:dyDescent="0.3">
      <c r="A18" s="11"/>
      <c r="B18" s="7" t="s">
        <v>2</v>
      </c>
      <c r="C18" s="19">
        <f t="shared" si="0"/>
        <v>162</v>
      </c>
    </row>
    <row r="19" spans="1:9" x14ac:dyDescent="0.25">
      <c r="A19" s="21" t="s">
        <v>13</v>
      </c>
      <c r="B19" s="5" t="s">
        <v>1</v>
      </c>
      <c r="C19" s="19">
        <f>C21+C23</f>
        <v>162</v>
      </c>
    </row>
    <row r="20" spans="1:9" x14ac:dyDescent="0.25">
      <c r="A20" s="22"/>
      <c r="B20" s="42" t="s">
        <v>2</v>
      </c>
      <c r="C20" s="19">
        <f>C22+C24</f>
        <v>162</v>
      </c>
    </row>
    <row r="21" spans="1:9" x14ac:dyDescent="0.25">
      <c r="A21" s="27" t="s">
        <v>16</v>
      </c>
      <c r="B21" s="6" t="s">
        <v>1</v>
      </c>
      <c r="C21" s="19">
        <f>C44</f>
        <v>5</v>
      </c>
    </row>
    <row r="22" spans="1:9" x14ac:dyDescent="0.25">
      <c r="A22" s="9"/>
      <c r="B22" s="7" t="s">
        <v>2</v>
      </c>
      <c r="C22" s="19">
        <f>C45</f>
        <v>5</v>
      </c>
    </row>
    <row r="23" spans="1:9" ht="13" x14ac:dyDescent="0.3">
      <c r="A23" s="12" t="s">
        <v>45</v>
      </c>
      <c r="B23" s="6" t="s">
        <v>1</v>
      </c>
      <c r="C23" s="19">
        <f>C46</f>
        <v>157</v>
      </c>
    </row>
    <row r="24" spans="1:9" x14ac:dyDescent="0.25">
      <c r="A24" s="9"/>
      <c r="B24" s="7" t="s">
        <v>2</v>
      </c>
      <c r="C24" s="19">
        <f>C47</f>
        <v>157</v>
      </c>
    </row>
    <row r="25" spans="1:9" s="46" customFormat="1" ht="13" x14ac:dyDescent="0.3">
      <c r="A25" s="26" t="s">
        <v>17</v>
      </c>
      <c r="B25" s="77" t="s">
        <v>1</v>
      </c>
      <c r="C25" s="30">
        <f>C27</f>
        <v>1085</v>
      </c>
    </row>
    <row r="26" spans="1:9" s="46" customFormat="1" ht="13" x14ac:dyDescent="0.3">
      <c r="A26" s="10" t="s">
        <v>9</v>
      </c>
      <c r="B26" s="80" t="s">
        <v>2</v>
      </c>
      <c r="C26" s="30">
        <f>C28</f>
        <v>1085</v>
      </c>
    </row>
    <row r="27" spans="1:9" s="46" customFormat="1" ht="13" x14ac:dyDescent="0.3">
      <c r="A27" s="12" t="s">
        <v>10</v>
      </c>
      <c r="B27" s="63" t="s">
        <v>1</v>
      </c>
      <c r="C27" s="28">
        <f t="shared" ref="C27:C28" si="1">C29</f>
        <v>1085</v>
      </c>
      <c r="D27" s="45"/>
      <c r="E27" s="45"/>
      <c r="F27" s="45"/>
      <c r="G27" s="45"/>
      <c r="H27" s="45"/>
      <c r="I27" s="45"/>
    </row>
    <row r="28" spans="1:9" s="46" customFormat="1" ht="13" x14ac:dyDescent="0.3">
      <c r="A28" s="11"/>
      <c r="B28" s="42" t="s">
        <v>2</v>
      </c>
      <c r="C28" s="28">
        <f t="shared" si="1"/>
        <v>1085</v>
      </c>
      <c r="D28" s="45"/>
      <c r="E28" s="45"/>
      <c r="F28" s="45"/>
      <c r="G28" s="45"/>
      <c r="H28" s="45"/>
      <c r="I28" s="45"/>
    </row>
    <row r="29" spans="1:9" s="46" customFormat="1" ht="13" x14ac:dyDescent="0.3">
      <c r="A29" s="36" t="s">
        <v>23</v>
      </c>
      <c r="B29" s="13" t="s">
        <v>1</v>
      </c>
      <c r="C29" s="48">
        <f>C31+C33</f>
        <v>1085</v>
      </c>
    </row>
    <row r="30" spans="1:9" s="46" customFormat="1" x14ac:dyDescent="0.25">
      <c r="A30" s="10"/>
      <c r="B30" s="14" t="s">
        <v>2</v>
      </c>
      <c r="C30" s="48">
        <f>C32+C34</f>
        <v>1085</v>
      </c>
      <c r="D30" s="48">
        <f>D32</f>
        <v>0</v>
      </c>
    </row>
    <row r="31" spans="1:9" s="46" customFormat="1" x14ac:dyDescent="0.25">
      <c r="A31" s="27" t="s">
        <v>16</v>
      </c>
      <c r="B31" s="63" t="s">
        <v>1</v>
      </c>
      <c r="C31" s="48">
        <f>C54</f>
        <v>972</v>
      </c>
    </row>
    <row r="32" spans="1:9" s="46" customFormat="1" x14ac:dyDescent="0.25">
      <c r="A32" s="10"/>
      <c r="B32" s="42" t="s">
        <v>2</v>
      </c>
      <c r="C32" s="48">
        <f>C55</f>
        <v>972</v>
      </c>
    </row>
    <row r="33" spans="1:4" s="47" customFormat="1" ht="13" x14ac:dyDescent="0.3">
      <c r="A33" s="12" t="s">
        <v>45</v>
      </c>
      <c r="B33" s="63" t="s">
        <v>1</v>
      </c>
      <c r="C33" s="94">
        <f>C56</f>
        <v>113</v>
      </c>
    </row>
    <row r="34" spans="1:4" s="47" customFormat="1" ht="13" x14ac:dyDescent="0.3">
      <c r="A34" s="101"/>
      <c r="B34" s="42" t="s">
        <v>2</v>
      </c>
      <c r="C34" s="94">
        <f>C57</f>
        <v>113</v>
      </c>
    </row>
    <row r="35" spans="1:4" ht="13" x14ac:dyDescent="0.3">
      <c r="A35" s="490" t="s">
        <v>8</v>
      </c>
      <c r="B35" s="491"/>
      <c r="C35" s="492"/>
    </row>
    <row r="36" spans="1:4" s="71" customFormat="1" ht="15.5" x14ac:dyDescent="0.35">
      <c r="A36" s="437" t="s">
        <v>12</v>
      </c>
      <c r="B36" s="29" t="s">
        <v>1</v>
      </c>
      <c r="C36" s="30">
        <f>C38+C48</f>
        <v>1247</v>
      </c>
    </row>
    <row r="37" spans="1:4" ht="13" x14ac:dyDescent="0.3">
      <c r="A37" s="33"/>
      <c r="B37" s="31" t="s">
        <v>2</v>
      </c>
      <c r="C37" s="30">
        <f>C39+C49</f>
        <v>1247</v>
      </c>
    </row>
    <row r="38" spans="1:4" ht="13" x14ac:dyDescent="0.3">
      <c r="A38" s="26" t="s">
        <v>21</v>
      </c>
      <c r="B38" s="77" t="s">
        <v>1</v>
      </c>
      <c r="C38" s="28">
        <f t="shared" ref="C38:C41" si="2">C40</f>
        <v>162</v>
      </c>
    </row>
    <row r="39" spans="1:4" ht="13" x14ac:dyDescent="0.3">
      <c r="A39" s="10" t="s">
        <v>9</v>
      </c>
      <c r="B39" s="80" t="s">
        <v>2</v>
      </c>
      <c r="C39" s="28">
        <f t="shared" si="2"/>
        <v>162</v>
      </c>
    </row>
    <row r="40" spans="1:4" ht="13" x14ac:dyDescent="0.3">
      <c r="A40" s="36" t="s">
        <v>10</v>
      </c>
      <c r="B40" s="6" t="s">
        <v>1</v>
      </c>
      <c r="C40" s="19">
        <f t="shared" si="2"/>
        <v>162</v>
      </c>
    </row>
    <row r="41" spans="1:4" ht="13" x14ac:dyDescent="0.3">
      <c r="A41" s="11"/>
      <c r="B41" s="7" t="s">
        <v>2</v>
      </c>
      <c r="C41" s="19">
        <f t="shared" si="2"/>
        <v>162</v>
      </c>
    </row>
    <row r="42" spans="1:4" x14ac:dyDescent="0.25">
      <c r="A42" s="21" t="s">
        <v>13</v>
      </c>
      <c r="B42" s="5" t="s">
        <v>1</v>
      </c>
      <c r="C42" s="19">
        <f>C44+C46</f>
        <v>162</v>
      </c>
    </row>
    <row r="43" spans="1:4" x14ac:dyDescent="0.25">
      <c r="A43" s="9"/>
      <c r="B43" s="7" t="s">
        <v>2</v>
      </c>
      <c r="C43" s="19">
        <f>C45+C47</f>
        <v>162</v>
      </c>
    </row>
    <row r="44" spans="1:4" x14ac:dyDescent="0.25">
      <c r="A44" s="27" t="s">
        <v>16</v>
      </c>
      <c r="B44" s="6" t="s">
        <v>1</v>
      </c>
      <c r="C44" s="19">
        <f>C68</f>
        <v>5</v>
      </c>
    </row>
    <row r="45" spans="1:4" x14ac:dyDescent="0.25">
      <c r="A45" s="9"/>
      <c r="B45" s="7" t="s">
        <v>2</v>
      </c>
      <c r="C45" s="19">
        <f>C69</f>
        <v>5</v>
      </c>
      <c r="D45" s="19" t="e">
        <f>#REF!+#REF!+#REF!+#REF!</f>
        <v>#REF!</v>
      </c>
    </row>
    <row r="46" spans="1:4" ht="13" x14ac:dyDescent="0.3">
      <c r="A46" s="12" t="s">
        <v>45</v>
      </c>
      <c r="B46" s="6" t="s">
        <v>1</v>
      </c>
      <c r="C46" s="19">
        <f>C131</f>
        <v>157</v>
      </c>
    </row>
    <row r="47" spans="1:4" x14ac:dyDescent="0.25">
      <c r="A47" s="9"/>
      <c r="B47" s="7" t="s">
        <v>2</v>
      </c>
      <c r="C47" s="19">
        <f>C132</f>
        <v>157</v>
      </c>
    </row>
    <row r="48" spans="1:4" s="46" customFormat="1" ht="13" x14ac:dyDescent="0.3">
      <c r="A48" s="26" t="s">
        <v>17</v>
      </c>
      <c r="B48" s="77" t="s">
        <v>1</v>
      </c>
      <c r="C48" s="30">
        <f>C50</f>
        <v>1085</v>
      </c>
    </row>
    <row r="49" spans="1:11" s="46" customFormat="1" ht="13" x14ac:dyDescent="0.3">
      <c r="A49" s="10" t="s">
        <v>9</v>
      </c>
      <c r="B49" s="80" t="s">
        <v>2</v>
      </c>
      <c r="C49" s="30">
        <f>C51</f>
        <v>1085</v>
      </c>
    </row>
    <row r="50" spans="1:11" s="46" customFormat="1" ht="13" x14ac:dyDescent="0.3">
      <c r="A50" s="12" t="s">
        <v>10</v>
      </c>
      <c r="B50" s="63" t="s">
        <v>1</v>
      </c>
      <c r="C50" s="48">
        <f>C52</f>
        <v>1085</v>
      </c>
      <c r="D50" s="45"/>
      <c r="E50" s="45"/>
      <c r="F50" s="45"/>
      <c r="G50" s="45"/>
      <c r="H50" s="45"/>
      <c r="I50" s="45"/>
    </row>
    <row r="51" spans="1:11" s="46" customFormat="1" ht="13" x14ac:dyDescent="0.3">
      <c r="A51" s="11"/>
      <c r="B51" s="42" t="s">
        <v>2</v>
      </c>
      <c r="C51" s="48">
        <f>C53</f>
        <v>1085</v>
      </c>
      <c r="D51" s="45"/>
      <c r="E51" s="45"/>
      <c r="F51" s="45"/>
      <c r="G51" s="45"/>
      <c r="H51" s="45"/>
      <c r="I51" s="45"/>
    </row>
    <row r="52" spans="1:11" s="46" customFormat="1" ht="13" x14ac:dyDescent="0.3">
      <c r="A52" s="36" t="s">
        <v>23</v>
      </c>
      <c r="B52" s="13" t="s">
        <v>1</v>
      </c>
      <c r="C52" s="48">
        <f>C54+C56</f>
        <v>1085</v>
      </c>
    </row>
    <row r="53" spans="1:11" s="46" customFormat="1" x14ac:dyDescent="0.25">
      <c r="A53" s="10"/>
      <c r="B53" s="14" t="s">
        <v>2</v>
      </c>
      <c r="C53" s="48">
        <f>C55+C57</f>
        <v>1085</v>
      </c>
      <c r="D53" s="48">
        <f>D55</f>
        <v>0</v>
      </c>
    </row>
    <row r="54" spans="1:11" s="46" customFormat="1" x14ac:dyDescent="0.25">
      <c r="A54" s="27" t="s">
        <v>16</v>
      </c>
      <c r="B54" s="63" t="s">
        <v>1</v>
      </c>
      <c r="C54" s="48">
        <f>C76</f>
        <v>972</v>
      </c>
    </row>
    <row r="55" spans="1:11" s="46" customFormat="1" x14ac:dyDescent="0.25">
      <c r="A55" s="10"/>
      <c r="B55" s="42" t="s">
        <v>2</v>
      </c>
      <c r="C55" s="48">
        <f>C77</f>
        <v>972</v>
      </c>
    </row>
    <row r="56" spans="1:11" s="47" customFormat="1" ht="13" x14ac:dyDescent="0.3">
      <c r="A56" s="12" t="s">
        <v>45</v>
      </c>
      <c r="B56" s="63" t="s">
        <v>1</v>
      </c>
      <c r="C56" s="94">
        <f>C137</f>
        <v>113</v>
      </c>
    </row>
    <row r="57" spans="1:11" s="47" customFormat="1" ht="13" x14ac:dyDescent="0.3">
      <c r="A57" s="101"/>
      <c r="B57" s="42" t="s">
        <v>2</v>
      </c>
      <c r="C57" s="94">
        <f>C138</f>
        <v>113</v>
      </c>
    </row>
    <row r="58" spans="1:11" ht="13" x14ac:dyDescent="0.3">
      <c r="A58" s="49" t="s">
        <v>34</v>
      </c>
      <c r="B58" s="51"/>
      <c r="C58" s="50"/>
      <c r="D58" s="47"/>
      <c r="E58" s="47"/>
      <c r="F58" s="47"/>
      <c r="G58" s="47"/>
      <c r="H58" s="47"/>
      <c r="I58" s="47"/>
      <c r="K58" s="46"/>
    </row>
    <row r="59" spans="1:11" ht="13" x14ac:dyDescent="0.3">
      <c r="A59" s="78" t="s">
        <v>14</v>
      </c>
      <c r="B59" s="148"/>
      <c r="C59" s="19"/>
      <c r="D59" s="47"/>
      <c r="E59" s="47"/>
      <c r="F59" s="47"/>
      <c r="G59" s="47"/>
      <c r="H59" s="47"/>
      <c r="I59" s="52"/>
    </row>
    <row r="60" spans="1:11" s="71" customFormat="1" x14ac:dyDescent="0.25">
      <c r="A60" s="346" t="s">
        <v>22</v>
      </c>
      <c r="B60" s="111" t="s">
        <v>1</v>
      </c>
      <c r="C60" s="19">
        <f>C62+C70</f>
        <v>977</v>
      </c>
      <c r="D60" s="95"/>
      <c r="E60" s="95"/>
      <c r="F60" s="95"/>
      <c r="G60" s="95"/>
      <c r="H60" s="95"/>
      <c r="I60" s="95"/>
    </row>
    <row r="61" spans="1:11" x14ac:dyDescent="0.25">
      <c r="A61" s="10"/>
      <c r="B61" s="42" t="s">
        <v>2</v>
      </c>
      <c r="C61" s="19">
        <f>C63+C71</f>
        <v>977</v>
      </c>
      <c r="D61" s="45"/>
      <c r="E61" s="45"/>
      <c r="F61" s="45"/>
      <c r="G61" s="45"/>
      <c r="H61" s="45"/>
      <c r="I61" s="45"/>
    </row>
    <row r="62" spans="1:11" ht="13" x14ac:dyDescent="0.3">
      <c r="A62" s="26" t="s">
        <v>19</v>
      </c>
      <c r="B62" s="63" t="s">
        <v>1</v>
      </c>
      <c r="C62" s="28">
        <f t="shared" ref="C62:C65" si="3">C64</f>
        <v>5</v>
      </c>
      <c r="D62" s="45"/>
      <c r="E62" s="45"/>
      <c r="F62" s="45"/>
      <c r="G62" s="45"/>
      <c r="H62" s="45"/>
      <c r="I62" s="45"/>
    </row>
    <row r="63" spans="1:11" ht="13" x14ac:dyDescent="0.3">
      <c r="A63" s="10" t="s">
        <v>20</v>
      </c>
      <c r="B63" s="42" t="s">
        <v>2</v>
      </c>
      <c r="C63" s="28">
        <f t="shared" si="3"/>
        <v>5</v>
      </c>
      <c r="D63" s="45"/>
      <c r="E63" s="45"/>
      <c r="F63" s="45"/>
      <c r="G63" s="45"/>
      <c r="H63" s="45"/>
      <c r="I63" s="45"/>
    </row>
    <row r="64" spans="1:11" ht="13" x14ac:dyDescent="0.3">
      <c r="A64" s="12" t="s">
        <v>10</v>
      </c>
      <c r="B64" s="6" t="s">
        <v>1</v>
      </c>
      <c r="C64" s="19">
        <f t="shared" si="3"/>
        <v>5</v>
      </c>
      <c r="D64" s="45"/>
      <c r="E64" s="45"/>
      <c r="F64" s="45"/>
      <c r="G64" s="45"/>
      <c r="H64" s="45"/>
      <c r="I64" s="45"/>
    </row>
    <row r="65" spans="1:9" ht="13" x14ac:dyDescent="0.3">
      <c r="A65" s="11"/>
      <c r="B65" s="7" t="s">
        <v>2</v>
      </c>
      <c r="C65" s="19">
        <f t="shared" si="3"/>
        <v>5</v>
      </c>
      <c r="D65" s="45"/>
      <c r="E65" s="45"/>
      <c r="F65" s="45"/>
      <c r="G65" s="45"/>
      <c r="H65" s="45"/>
      <c r="I65" s="45"/>
    </row>
    <row r="66" spans="1:9" ht="13" x14ac:dyDescent="0.3">
      <c r="A66" s="36" t="s">
        <v>23</v>
      </c>
      <c r="B66" s="13" t="s">
        <v>1</v>
      </c>
      <c r="C66" s="19">
        <f>C68</f>
        <v>5</v>
      </c>
    </row>
    <row r="67" spans="1:9" x14ac:dyDescent="0.25">
      <c r="A67" s="10"/>
      <c r="B67" s="14" t="s">
        <v>2</v>
      </c>
      <c r="C67" s="19">
        <f>C69</f>
        <v>5</v>
      </c>
    </row>
    <row r="68" spans="1:9" x14ac:dyDescent="0.25">
      <c r="A68" s="27" t="s">
        <v>16</v>
      </c>
      <c r="B68" s="6" t="s">
        <v>1</v>
      </c>
      <c r="C68" s="19">
        <f>C87</f>
        <v>5</v>
      </c>
    </row>
    <row r="69" spans="1:9" x14ac:dyDescent="0.25">
      <c r="A69" s="9"/>
      <c r="B69" s="7" t="s">
        <v>2</v>
      </c>
      <c r="C69" s="19">
        <f>C88</f>
        <v>5</v>
      </c>
    </row>
    <row r="70" spans="1:9" s="46" customFormat="1" ht="13" x14ac:dyDescent="0.3">
      <c r="A70" s="26" t="s">
        <v>17</v>
      </c>
      <c r="B70" s="13" t="s">
        <v>1</v>
      </c>
      <c r="C70" s="30">
        <f t="shared" ref="C70:C75" si="4">C72</f>
        <v>972</v>
      </c>
    </row>
    <row r="71" spans="1:9" s="46" customFormat="1" ht="13" x14ac:dyDescent="0.3">
      <c r="A71" s="10" t="s">
        <v>9</v>
      </c>
      <c r="B71" s="14" t="s">
        <v>2</v>
      </c>
      <c r="C71" s="30">
        <f t="shared" si="4"/>
        <v>972</v>
      </c>
    </row>
    <row r="72" spans="1:9" s="46" customFormat="1" ht="13" x14ac:dyDescent="0.3">
      <c r="A72" s="12" t="s">
        <v>10</v>
      </c>
      <c r="B72" s="63" t="s">
        <v>1</v>
      </c>
      <c r="C72" s="48">
        <f t="shared" si="4"/>
        <v>972</v>
      </c>
      <c r="D72" s="45"/>
      <c r="E72" s="45"/>
      <c r="F72" s="45"/>
      <c r="G72" s="45"/>
      <c r="H72" s="45"/>
      <c r="I72" s="45"/>
    </row>
    <row r="73" spans="1:9" s="46" customFormat="1" ht="13" x14ac:dyDescent="0.3">
      <c r="A73" s="11"/>
      <c r="B73" s="42" t="s">
        <v>2</v>
      </c>
      <c r="C73" s="48">
        <f t="shared" si="4"/>
        <v>972</v>
      </c>
      <c r="D73" s="45"/>
      <c r="E73" s="45"/>
      <c r="F73" s="45"/>
      <c r="G73" s="45"/>
      <c r="H73" s="45"/>
      <c r="I73" s="45"/>
    </row>
    <row r="74" spans="1:9" s="46" customFormat="1" ht="13" x14ac:dyDescent="0.3">
      <c r="A74" s="36" t="s">
        <v>23</v>
      </c>
      <c r="B74" s="13" t="s">
        <v>1</v>
      </c>
      <c r="C74" s="48">
        <f t="shared" si="4"/>
        <v>972</v>
      </c>
    </row>
    <row r="75" spans="1:9" s="46" customFormat="1" x14ac:dyDescent="0.25">
      <c r="A75" s="10"/>
      <c r="B75" s="14" t="s">
        <v>2</v>
      </c>
      <c r="C75" s="48">
        <f t="shared" si="4"/>
        <v>972</v>
      </c>
      <c r="D75" s="48">
        <f>D77</f>
        <v>0</v>
      </c>
    </row>
    <row r="76" spans="1:9" s="46" customFormat="1" x14ac:dyDescent="0.25">
      <c r="A76" s="27" t="s">
        <v>16</v>
      </c>
      <c r="B76" s="63" t="s">
        <v>1</v>
      </c>
      <c r="C76" s="48">
        <f>C100</f>
        <v>972</v>
      </c>
    </row>
    <row r="77" spans="1:9" s="46" customFormat="1" x14ac:dyDescent="0.25">
      <c r="A77" s="10"/>
      <c r="B77" s="42" t="s">
        <v>2</v>
      </c>
      <c r="C77" s="48">
        <f>C101</f>
        <v>972</v>
      </c>
    </row>
    <row r="78" spans="1:9" ht="13" x14ac:dyDescent="0.3">
      <c r="A78" s="176" t="s">
        <v>18</v>
      </c>
      <c r="B78" s="177"/>
      <c r="C78" s="178"/>
      <c r="D78" s="126"/>
      <c r="E78" s="127"/>
      <c r="F78" s="126"/>
      <c r="G78" s="126"/>
      <c r="H78" s="126"/>
      <c r="I78" s="126"/>
    </row>
    <row r="79" spans="1:9" ht="13" x14ac:dyDescent="0.3">
      <c r="A79" s="152" t="s">
        <v>14</v>
      </c>
      <c r="B79" s="62" t="s">
        <v>1</v>
      </c>
      <c r="C79" s="48">
        <f t="shared" ref="C79:C84" si="5">C81</f>
        <v>5</v>
      </c>
      <c r="D79" s="128"/>
      <c r="E79" s="128"/>
      <c r="F79" s="128"/>
      <c r="G79" s="128"/>
      <c r="H79" s="128"/>
      <c r="I79" s="128"/>
    </row>
    <row r="80" spans="1:9" x14ac:dyDescent="0.25">
      <c r="A80" s="22" t="s">
        <v>48</v>
      </c>
      <c r="B80" s="14" t="s">
        <v>2</v>
      </c>
      <c r="C80" s="48">
        <f t="shared" si="5"/>
        <v>5</v>
      </c>
    </row>
    <row r="81" spans="1:9" ht="13" x14ac:dyDescent="0.3">
      <c r="A81" s="146" t="s">
        <v>28</v>
      </c>
      <c r="B81" s="13" t="s">
        <v>1</v>
      </c>
      <c r="C81" s="28">
        <f>C83</f>
        <v>5</v>
      </c>
    </row>
    <row r="82" spans="1:9" ht="13" x14ac:dyDescent="0.3">
      <c r="A82" s="22" t="s">
        <v>49</v>
      </c>
      <c r="B82" s="14" t="s">
        <v>2</v>
      </c>
      <c r="C82" s="28">
        <f>C84</f>
        <v>5</v>
      </c>
    </row>
    <row r="83" spans="1:9" s="46" customFormat="1" ht="13" x14ac:dyDescent="0.3">
      <c r="A83" s="12" t="s">
        <v>10</v>
      </c>
      <c r="B83" s="63" t="s">
        <v>1</v>
      </c>
      <c r="C83" s="48">
        <f t="shared" si="5"/>
        <v>5</v>
      </c>
      <c r="D83" s="45"/>
      <c r="E83" s="45"/>
      <c r="F83" s="45"/>
      <c r="G83" s="45"/>
      <c r="H83" s="45"/>
      <c r="I83" s="45"/>
    </row>
    <row r="84" spans="1:9" s="46" customFormat="1" ht="13" x14ac:dyDescent="0.3">
      <c r="A84" s="11"/>
      <c r="B84" s="42" t="s">
        <v>2</v>
      </c>
      <c r="C84" s="48">
        <f t="shared" si="5"/>
        <v>5</v>
      </c>
      <c r="D84" s="45"/>
      <c r="E84" s="45"/>
      <c r="F84" s="45"/>
      <c r="G84" s="45"/>
      <c r="H84" s="45"/>
      <c r="I84" s="45"/>
    </row>
    <row r="85" spans="1:9" s="46" customFormat="1" ht="13" x14ac:dyDescent="0.3">
      <c r="A85" s="36" t="s">
        <v>23</v>
      </c>
      <c r="B85" s="13" t="s">
        <v>1</v>
      </c>
      <c r="C85" s="48">
        <f>C87</f>
        <v>5</v>
      </c>
    </row>
    <row r="86" spans="1:9" s="46" customFormat="1" x14ac:dyDescent="0.25">
      <c r="A86" s="10"/>
      <c r="B86" s="14" t="s">
        <v>2</v>
      </c>
      <c r="C86" s="48">
        <f>C88</f>
        <v>5</v>
      </c>
    </row>
    <row r="87" spans="1:9" s="46" customFormat="1" x14ac:dyDescent="0.25">
      <c r="A87" s="27" t="s">
        <v>16</v>
      </c>
      <c r="B87" s="63" t="s">
        <v>1</v>
      </c>
      <c r="C87" s="48">
        <f>C89</f>
        <v>5</v>
      </c>
    </row>
    <row r="88" spans="1:9" s="46" customFormat="1" x14ac:dyDescent="0.25">
      <c r="A88" s="10"/>
      <c r="B88" s="42" t="s">
        <v>2</v>
      </c>
      <c r="C88" s="48">
        <f>C90</f>
        <v>5</v>
      </c>
    </row>
    <row r="89" spans="1:9" s="103" customFormat="1" ht="15.5" x14ac:dyDescent="0.25">
      <c r="A89" s="347" t="s">
        <v>495</v>
      </c>
      <c r="B89" s="104" t="s">
        <v>1</v>
      </c>
      <c r="C89" s="94">
        <v>5</v>
      </c>
    </row>
    <row r="90" spans="1:9" s="103" customFormat="1" x14ac:dyDescent="0.25">
      <c r="A90" s="160"/>
      <c r="B90" s="92" t="s">
        <v>2</v>
      </c>
      <c r="C90" s="94">
        <v>5</v>
      </c>
    </row>
    <row r="91" spans="1:9" s="46" customFormat="1" ht="13" x14ac:dyDescent="0.3">
      <c r="A91" s="493" t="s">
        <v>40</v>
      </c>
      <c r="B91" s="494"/>
      <c r="C91" s="495"/>
    </row>
    <row r="92" spans="1:9" s="47" customFormat="1" ht="13" x14ac:dyDescent="0.3">
      <c r="A92" s="67" t="s">
        <v>14</v>
      </c>
      <c r="B92" s="77" t="s">
        <v>1</v>
      </c>
      <c r="C92" s="30">
        <f>C94</f>
        <v>972</v>
      </c>
      <c r="E92" s="69"/>
    </row>
    <row r="93" spans="1:9" s="47" customFormat="1" ht="13" x14ac:dyDescent="0.3">
      <c r="A93" s="79" t="s">
        <v>15</v>
      </c>
      <c r="B93" s="80" t="s">
        <v>2</v>
      </c>
      <c r="C93" s="30">
        <f>C95</f>
        <v>972</v>
      </c>
      <c r="E93" s="69"/>
    </row>
    <row r="94" spans="1:9" s="46" customFormat="1" ht="13" x14ac:dyDescent="0.3">
      <c r="A94" s="26" t="s">
        <v>17</v>
      </c>
      <c r="B94" s="13" t="s">
        <v>1</v>
      </c>
      <c r="C94" s="94">
        <f>C96</f>
        <v>972</v>
      </c>
    </row>
    <row r="95" spans="1:9" s="46" customFormat="1" x14ac:dyDescent="0.25">
      <c r="A95" s="10" t="s">
        <v>9</v>
      </c>
      <c r="B95" s="14" t="s">
        <v>2</v>
      </c>
      <c r="C95" s="94">
        <f>C97</f>
        <v>972</v>
      </c>
    </row>
    <row r="96" spans="1:9" s="46" customFormat="1" ht="13" x14ac:dyDescent="0.3">
      <c r="A96" s="12" t="s">
        <v>10</v>
      </c>
      <c r="B96" s="63" t="s">
        <v>1</v>
      </c>
      <c r="C96" s="28">
        <f t="shared" ref="C96:C101" si="6">C98</f>
        <v>972</v>
      </c>
      <c r="D96" s="45"/>
      <c r="E96" s="45"/>
      <c r="F96" s="45"/>
      <c r="G96" s="45"/>
      <c r="H96" s="45"/>
      <c r="I96" s="45"/>
    </row>
    <row r="97" spans="1:9" s="46" customFormat="1" ht="13" x14ac:dyDescent="0.3">
      <c r="A97" s="11"/>
      <c r="B97" s="42" t="s">
        <v>2</v>
      </c>
      <c r="C97" s="28">
        <f t="shared" si="6"/>
        <v>972</v>
      </c>
      <c r="D97" s="45"/>
      <c r="E97" s="45"/>
      <c r="F97" s="45"/>
      <c r="G97" s="45"/>
      <c r="H97" s="45"/>
      <c r="I97" s="45"/>
    </row>
    <row r="98" spans="1:9" s="46" customFormat="1" ht="13" x14ac:dyDescent="0.3">
      <c r="A98" s="36" t="s">
        <v>23</v>
      </c>
      <c r="B98" s="13" t="s">
        <v>1</v>
      </c>
      <c r="C98" s="48">
        <f t="shared" si="6"/>
        <v>972</v>
      </c>
    </row>
    <row r="99" spans="1:9" s="46" customFormat="1" x14ac:dyDescent="0.25">
      <c r="A99" s="10"/>
      <c r="B99" s="14" t="s">
        <v>2</v>
      </c>
      <c r="C99" s="48">
        <f t="shared" si="6"/>
        <v>972</v>
      </c>
      <c r="D99" s="48">
        <f>D101</f>
        <v>0</v>
      </c>
    </row>
    <row r="100" spans="1:9" s="46" customFormat="1" x14ac:dyDescent="0.25">
      <c r="A100" s="27" t="s">
        <v>16</v>
      </c>
      <c r="B100" s="63" t="s">
        <v>1</v>
      </c>
      <c r="C100" s="48">
        <f t="shared" si="6"/>
        <v>972</v>
      </c>
    </row>
    <row r="101" spans="1:9" s="46" customFormat="1" x14ac:dyDescent="0.25">
      <c r="A101" s="10"/>
      <c r="B101" s="42" t="s">
        <v>2</v>
      </c>
      <c r="C101" s="48">
        <f t="shared" si="6"/>
        <v>972</v>
      </c>
    </row>
    <row r="102" spans="1:9" s="96" customFormat="1" ht="14" x14ac:dyDescent="0.3">
      <c r="A102" s="197" t="s">
        <v>453</v>
      </c>
      <c r="B102" s="111" t="s">
        <v>1</v>
      </c>
      <c r="C102" s="30">
        <f>C104+C106+C108+C110+C112+C114+C116+C118+C120</f>
        <v>972</v>
      </c>
    </row>
    <row r="103" spans="1:9" s="103" customFormat="1" ht="13" x14ac:dyDescent="0.3">
      <c r="A103" s="160"/>
      <c r="B103" s="92" t="s">
        <v>2</v>
      </c>
      <c r="C103" s="28">
        <f>C105+C107+C109+C111+C113+C115+C117+C119+C121</f>
        <v>972</v>
      </c>
    </row>
    <row r="104" spans="1:9" s="103" customFormat="1" ht="15" customHeight="1" x14ac:dyDescent="0.35">
      <c r="A104" s="392" t="s">
        <v>496</v>
      </c>
      <c r="B104" s="238" t="s">
        <v>1</v>
      </c>
      <c r="C104" s="206">
        <v>94</v>
      </c>
    </row>
    <row r="105" spans="1:9" s="103" customFormat="1" ht="14" x14ac:dyDescent="0.3">
      <c r="A105" s="243"/>
      <c r="B105" s="239" t="s">
        <v>2</v>
      </c>
      <c r="C105" s="206">
        <v>94</v>
      </c>
    </row>
    <row r="106" spans="1:9" s="103" customFormat="1" ht="15.5" x14ac:dyDescent="0.35">
      <c r="A106" s="392" t="s">
        <v>497</v>
      </c>
      <c r="B106" s="238" t="s">
        <v>1</v>
      </c>
      <c r="C106" s="206">
        <v>4.5</v>
      </c>
    </row>
    <row r="107" spans="1:9" s="99" customFormat="1" ht="14" x14ac:dyDescent="0.3">
      <c r="A107" s="255"/>
      <c r="B107" s="231" t="s">
        <v>2</v>
      </c>
      <c r="C107" s="186">
        <v>4.5</v>
      </c>
    </row>
    <row r="108" spans="1:9" s="103" customFormat="1" ht="15" customHeight="1" x14ac:dyDescent="0.35">
      <c r="A108" s="392" t="s">
        <v>498</v>
      </c>
      <c r="B108" s="238" t="s">
        <v>1</v>
      </c>
      <c r="C108" s="206">
        <v>4.5</v>
      </c>
    </row>
    <row r="109" spans="1:9" s="103" customFormat="1" ht="14" x14ac:dyDescent="0.3">
      <c r="A109" s="243"/>
      <c r="B109" s="239" t="s">
        <v>2</v>
      </c>
      <c r="C109" s="206">
        <v>4.5</v>
      </c>
    </row>
    <row r="110" spans="1:9" s="103" customFormat="1" ht="15.5" x14ac:dyDescent="0.35">
      <c r="A110" s="392" t="s">
        <v>499</v>
      </c>
      <c r="B110" s="238" t="s">
        <v>1</v>
      </c>
      <c r="C110" s="206">
        <v>33</v>
      </c>
    </row>
    <row r="111" spans="1:9" s="99" customFormat="1" ht="14" x14ac:dyDescent="0.3">
      <c r="A111" s="255"/>
      <c r="B111" s="231" t="s">
        <v>2</v>
      </c>
      <c r="C111" s="186">
        <v>33</v>
      </c>
    </row>
    <row r="112" spans="1:9" s="470" customFormat="1" ht="15" customHeight="1" x14ac:dyDescent="0.35">
      <c r="A112" s="467" t="s">
        <v>513</v>
      </c>
      <c r="B112" s="468" t="s">
        <v>1</v>
      </c>
      <c r="C112" s="469">
        <v>255</v>
      </c>
    </row>
    <row r="113" spans="1:11" s="103" customFormat="1" ht="14" x14ac:dyDescent="0.3">
      <c r="A113" s="243"/>
      <c r="B113" s="239" t="s">
        <v>2</v>
      </c>
      <c r="C113" s="206">
        <v>255</v>
      </c>
    </row>
    <row r="114" spans="1:11" s="103" customFormat="1" ht="15.5" x14ac:dyDescent="0.35">
      <c r="A114" s="392" t="s">
        <v>479</v>
      </c>
      <c r="B114" s="238" t="s">
        <v>1</v>
      </c>
      <c r="C114" s="206">
        <v>35</v>
      </c>
    </row>
    <row r="115" spans="1:11" s="99" customFormat="1" ht="14" x14ac:dyDescent="0.3">
      <c r="A115" s="255"/>
      <c r="B115" s="231" t="s">
        <v>2</v>
      </c>
      <c r="C115" s="186">
        <v>35</v>
      </c>
    </row>
    <row r="116" spans="1:11" s="103" customFormat="1" ht="15.5" x14ac:dyDescent="0.35">
      <c r="A116" s="392" t="s">
        <v>501</v>
      </c>
      <c r="B116" s="238" t="s">
        <v>1</v>
      </c>
      <c r="C116" s="206">
        <v>109</v>
      </c>
    </row>
    <row r="117" spans="1:11" s="99" customFormat="1" ht="14" x14ac:dyDescent="0.3">
      <c r="A117" s="255"/>
      <c r="B117" s="231" t="s">
        <v>2</v>
      </c>
      <c r="C117" s="186">
        <v>109</v>
      </c>
    </row>
    <row r="118" spans="1:11" s="46" customFormat="1" ht="15" customHeight="1" x14ac:dyDescent="0.35">
      <c r="A118" s="459" t="s">
        <v>505</v>
      </c>
      <c r="B118" s="234" t="s">
        <v>1</v>
      </c>
      <c r="C118" s="237">
        <v>288</v>
      </c>
    </row>
    <row r="119" spans="1:11" s="103" customFormat="1" ht="14" x14ac:dyDescent="0.3">
      <c r="A119" s="243"/>
      <c r="B119" s="239" t="s">
        <v>2</v>
      </c>
      <c r="C119" s="206">
        <v>288</v>
      </c>
    </row>
    <row r="120" spans="1:11" s="103" customFormat="1" ht="15.5" x14ac:dyDescent="0.3">
      <c r="A120" s="363" t="s">
        <v>502</v>
      </c>
      <c r="B120" s="238" t="s">
        <v>1</v>
      </c>
      <c r="C120" s="206">
        <v>149</v>
      </c>
    </row>
    <row r="121" spans="1:11" s="99" customFormat="1" ht="14" x14ac:dyDescent="0.3">
      <c r="A121" s="255"/>
      <c r="B121" s="231" t="s">
        <v>2</v>
      </c>
      <c r="C121" s="186">
        <v>149</v>
      </c>
    </row>
    <row r="122" spans="1:11" ht="13" x14ac:dyDescent="0.3">
      <c r="A122" s="98" t="s">
        <v>30</v>
      </c>
      <c r="B122" s="51"/>
      <c r="C122" s="50"/>
      <c r="D122" s="47"/>
      <c r="E122" s="47"/>
      <c r="F122" s="47"/>
      <c r="G122" s="47"/>
      <c r="H122" s="47"/>
      <c r="I122" s="47"/>
      <c r="K122" s="46"/>
    </row>
    <row r="123" spans="1:11" ht="13" x14ac:dyDescent="0.3">
      <c r="A123" s="78" t="s">
        <v>14</v>
      </c>
      <c r="B123" s="62" t="s">
        <v>1</v>
      </c>
      <c r="C123" s="19">
        <f>C125+C133</f>
        <v>270</v>
      </c>
      <c r="D123" s="47"/>
      <c r="E123" s="47"/>
      <c r="F123" s="47"/>
      <c r="G123" s="47"/>
      <c r="H123" s="47"/>
      <c r="I123" s="52"/>
    </row>
    <row r="124" spans="1:11" x14ac:dyDescent="0.25">
      <c r="A124" s="10" t="s">
        <v>22</v>
      </c>
      <c r="B124" s="42" t="s">
        <v>2</v>
      </c>
      <c r="C124" s="19">
        <f>C126+C134</f>
        <v>270</v>
      </c>
      <c r="D124" s="45"/>
      <c r="E124" s="45"/>
      <c r="F124" s="45"/>
      <c r="G124" s="45"/>
      <c r="H124" s="45"/>
      <c r="I124" s="45"/>
    </row>
    <row r="125" spans="1:11" ht="13" x14ac:dyDescent="0.3">
      <c r="A125" s="146" t="s">
        <v>28</v>
      </c>
      <c r="B125" s="13" t="s">
        <v>1</v>
      </c>
      <c r="C125" s="28">
        <f t="shared" ref="C125:C130" si="7">C127</f>
        <v>157</v>
      </c>
    </row>
    <row r="126" spans="1:11" ht="13" x14ac:dyDescent="0.3">
      <c r="A126" s="22" t="s">
        <v>49</v>
      </c>
      <c r="B126" s="14" t="s">
        <v>2</v>
      </c>
      <c r="C126" s="28">
        <f t="shared" si="7"/>
        <v>157</v>
      </c>
    </row>
    <row r="127" spans="1:11" ht="13" x14ac:dyDescent="0.3">
      <c r="A127" s="12" t="s">
        <v>10</v>
      </c>
      <c r="B127" s="6" t="s">
        <v>1</v>
      </c>
      <c r="C127" s="19">
        <f t="shared" si="7"/>
        <v>157</v>
      </c>
      <c r="D127" s="45"/>
      <c r="E127" s="45"/>
      <c r="F127" s="45"/>
      <c r="G127" s="45"/>
      <c r="H127" s="45"/>
      <c r="I127" s="45"/>
    </row>
    <row r="128" spans="1:11" ht="13" x14ac:dyDescent="0.3">
      <c r="A128" s="11"/>
      <c r="B128" s="7" t="s">
        <v>2</v>
      </c>
      <c r="C128" s="19">
        <f t="shared" si="7"/>
        <v>157</v>
      </c>
      <c r="D128" s="45"/>
      <c r="E128" s="45"/>
      <c r="F128" s="45"/>
      <c r="G128" s="45"/>
      <c r="H128" s="45"/>
      <c r="I128" s="45"/>
    </row>
    <row r="129" spans="1:9" ht="13" x14ac:dyDescent="0.3">
      <c r="A129" s="36" t="s">
        <v>23</v>
      </c>
      <c r="B129" s="13" t="s">
        <v>1</v>
      </c>
      <c r="C129" s="19">
        <f t="shared" si="7"/>
        <v>157</v>
      </c>
    </row>
    <row r="130" spans="1:9" x14ac:dyDescent="0.25">
      <c r="A130" s="10"/>
      <c r="B130" s="14" t="s">
        <v>2</v>
      </c>
      <c r="C130" s="19">
        <f t="shared" si="7"/>
        <v>157</v>
      </c>
    </row>
    <row r="131" spans="1:9" ht="13" x14ac:dyDescent="0.3">
      <c r="A131" s="12" t="s">
        <v>45</v>
      </c>
      <c r="B131" s="6" t="s">
        <v>1</v>
      </c>
      <c r="C131" s="19">
        <f>C148</f>
        <v>157</v>
      </c>
    </row>
    <row r="132" spans="1:9" x14ac:dyDescent="0.25">
      <c r="A132" s="9"/>
      <c r="B132" s="7" t="s">
        <v>2</v>
      </c>
      <c r="C132" s="19">
        <f>C149</f>
        <v>157</v>
      </c>
    </row>
    <row r="133" spans="1:9" ht="13" x14ac:dyDescent="0.3">
      <c r="A133" s="34" t="s">
        <v>17</v>
      </c>
      <c r="B133" s="63" t="s">
        <v>1</v>
      </c>
      <c r="C133" s="28">
        <f>C135</f>
        <v>113</v>
      </c>
      <c r="D133" s="45"/>
      <c r="E133" s="45"/>
      <c r="F133" s="45"/>
      <c r="G133" s="45"/>
      <c r="H133" s="45"/>
      <c r="I133" s="45"/>
    </row>
    <row r="134" spans="1:9" ht="13" x14ac:dyDescent="0.3">
      <c r="A134" s="10" t="s">
        <v>9</v>
      </c>
      <c r="B134" s="42" t="s">
        <v>2</v>
      </c>
      <c r="C134" s="28">
        <f>C136</f>
        <v>113</v>
      </c>
      <c r="D134" s="45"/>
      <c r="E134" s="45"/>
      <c r="F134" s="45"/>
      <c r="G134" s="45"/>
      <c r="H134" s="45"/>
      <c r="I134" s="45"/>
    </row>
    <row r="135" spans="1:9" ht="13" x14ac:dyDescent="0.3">
      <c r="A135" s="12" t="s">
        <v>10</v>
      </c>
      <c r="B135" s="6" t="s">
        <v>1</v>
      </c>
      <c r="C135" s="19">
        <f>C137+C171</f>
        <v>113</v>
      </c>
      <c r="D135" s="45"/>
      <c r="E135" s="45"/>
      <c r="F135" s="45"/>
      <c r="G135" s="45"/>
      <c r="H135" s="45"/>
      <c r="I135" s="45"/>
    </row>
    <row r="136" spans="1:9" ht="13" x14ac:dyDescent="0.3">
      <c r="A136" s="11"/>
      <c r="B136" s="7" t="s">
        <v>2</v>
      </c>
      <c r="C136" s="19">
        <f>C138+C172</f>
        <v>113</v>
      </c>
      <c r="D136" s="45"/>
      <c r="E136" s="45"/>
      <c r="F136" s="45"/>
      <c r="G136" s="45"/>
      <c r="H136" s="45"/>
      <c r="I136" s="45"/>
    </row>
    <row r="137" spans="1:9" s="47" customFormat="1" ht="13" x14ac:dyDescent="0.3">
      <c r="A137" s="12" t="s">
        <v>45</v>
      </c>
      <c r="B137" s="63" t="s">
        <v>1</v>
      </c>
      <c r="C137" s="94">
        <f>C165</f>
        <v>113</v>
      </c>
    </row>
    <row r="138" spans="1:9" s="47" customFormat="1" ht="13" x14ac:dyDescent="0.3">
      <c r="A138" s="101"/>
      <c r="B138" s="42" t="s">
        <v>2</v>
      </c>
      <c r="C138" s="94">
        <f>C166</f>
        <v>113</v>
      </c>
    </row>
    <row r="139" spans="1:9" ht="13" x14ac:dyDescent="0.3">
      <c r="A139" s="203" t="s">
        <v>105</v>
      </c>
      <c r="B139" s="204"/>
      <c r="C139" s="205"/>
      <c r="D139" s="209"/>
      <c r="E139" s="209"/>
      <c r="F139" s="209"/>
      <c r="G139" s="209"/>
      <c r="H139" s="209"/>
      <c r="I139" s="209"/>
    </row>
    <row r="140" spans="1:9" ht="13" x14ac:dyDescent="0.3">
      <c r="A140" s="152" t="s">
        <v>14</v>
      </c>
      <c r="B140" s="62" t="s">
        <v>1</v>
      </c>
      <c r="C140" s="48">
        <f t="shared" ref="C140:C149" si="8">C142</f>
        <v>157</v>
      </c>
      <c r="D140" s="128"/>
      <c r="E140" s="128"/>
      <c r="F140" s="128"/>
      <c r="G140" s="128"/>
      <c r="H140" s="128"/>
      <c r="I140" s="128"/>
    </row>
    <row r="141" spans="1:9" x14ac:dyDescent="0.25">
      <c r="A141" s="22" t="s">
        <v>48</v>
      </c>
      <c r="B141" s="14" t="s">
        <v>2</v>
      </c>
      <c r="C141" s="48">
        <f t="shared" si="8"/>
        <v>157</v>
      </c>
      <c r="D141" s="48">
        <f>D143</f>
        <v>0</v>
      </c>
    </row>
    <row r="142" spans="1:9" ht="13" x14ac:dyDescent="0.3">
      <c r="A142" s="146" t="s">
        <v>28</v>
      </c>
      <c r="B142" s="13" t="s">
        <v>1</v>
      </c>
      <c r="C142" s="28">
        <f t="shared" si="8"/>
        <v>157</v>
      </c>
    </row>
    <row r="143" spans="1:9" ht="13" x14ac:dyDescent="0.3">
      <c r="A143" s="22" t="s">
        <v>49</v>
      </c>
      <c r="B143" s="14" t="s">
        <v>2</v>
      </c>
      <c r="C143" s="28">
        <f t="shared" si="8"/>
        <v>157</v>
      </c>
    </row>
    <row r="144" spans="1:9" ht="13" x14ac:dyDescent="0.3">
      <c r="A144" s="12" t="s">
        <v>10</v>
      </c>
      <c r="B144" s="6" t="s">
        <v>1</v>
      </c>
      <c r="C144" s="19">
        <f t="shared" si="8"/>
        <v>157</v>
      </c>
      <c r="D144" s="45"/>
      <c r="E144" s="45"/>
      <c r="F144" s="45"/>
      <c r="G144" s="45"/>
      <c r="H144" s="45"/>
      <c r="I144" s="45"/>
    </row>
    <row r="145" spans="1:9" ht="13" x14ac:dyDescent="0.3">
      <c r="A145" s="11"/>
      <c r="B145" s="7" t="s">
        <v>2</v>
      </c>
      <c r="C145" s="19">
        <f t="shared" si="8"/>
        <v>157</v>
      </c>
      <c r="D145" s="45"/>
      <c r="E145" s="45"/>
      <c r="F145" s="45"/>
      <c r="G145" s="45"/>
      <c r="H145" s="45"/>
      <c r="I145" s="45"/>
    </row>
    <row r="146" spans="1:9" ht="13" x14ac:dyDescent="0.3">
      <c r="A146" s="36" t="s">
        <v>23</v>
      </c>
      <c r="B146" s="13" t="s">
        <v>1</v>
      </c>
      <c r="C146" s="19">
        <f t="shared" si="8"/>
        <v>157</v>
      </c>
    </row>
    <row r="147" spans="1:9" x14ac:dyDescent="0.25">
      <c r="A147" s="10"/>
      <c r="B147" s="14" t="s">
        <v>2</v>
      </c>
      <c r="C147" s="19">
        <f t="shared" si="8"/>
        <v>157</v>
      </c>
    </row>
    <row r="148" spans="1:9" ht="13" x14ac:dyDescent="0.3">
      <c r="A148" s="12" t="s">
        <v>45</v>
      </c>
      <c r="B148" s="6" t="s">
        <v>1</v>
      </c>
      <c r="C148" s="19">
        <f t="shared" si="8"/>
        <v>157</v>
      </c>
    </row>
    <row r="149" spans="1:9" x14ac:dyDescent="0.25">
      <c r="A149" s="9"/>
      <c r="B149" s="7" t="s">
        <v>2</v>
      </c>
      <c r="C149" s="19">
        <f t="shared" si="8"/>
        <v>157</v>
      </c>
    </row>
    <row r="150" spans="1:9" s="69" customFormat="1" ht="14" x14ac:dyDescent="0.3">
      <c r="A150" s="211" t="s">
        <v>510</v>
      </c>
      <c r="B150" s="29" t="s">
        <v>1</v>
      </c>
      <c r="C150" s="30">
        <f>C152+C154</f>
        <v>157</v>
      </c>
      <c r="D150" s="74"/>
      <c r="E150" s="74"/>
      <c r="F150" s="74"/>
      <c r="G150" s="74"/>
      <c r="H150" s="74"/>
      <c r="I150" s="74"/>
    </row>
    <row r="151" spans="1:9" s="69" customFormat="1" ht="13" x14ac:dyDescent="0.3">
      <c r="A151" s="33"/>
      <c r="B151" s="31" t="s">
        <v>2</v>
      </c>
      <c r="C151" s="28">
        <f>C153+C155</f>
        <v>157</v>
      </c>
      <c r="D151" s="74"/>
      <c r="E151" s="74"/>
      <c r="F151" s="74"/>
      <c r="G151" s="74"/>
      <c r="H151" s="74"/>
      <c r="I151" s="74"/>
    </row>
    <row r="152" spans="1:9" s="99" customFormat="1" ht="14" x14ac:dyDescent="0.25">
      <c r="A152" s="370" t="s">
        <v>511</v>
      </c>
      <c r="B152" s="151" t="s">
        <v>1</v>
      </c>
      <c r="C152" s="97">
        <v>7</v>
      </c>
      <c r="D152" s="91"/>
      <c r="E152" s="91"/>
      <c r="F152" s="91"/>
      <c r="G152" s="91"/>
      <c r="H152" s="91"/>
      <c r="I152" s="91"/>
    </row>
    <row r="153" spans="1:9" s="99" customFormat="1" x14ac:dyDescent="0.25">
      <c r="A153" s="84"/>
      <c r="B153" s="73" t="s">
        <v>2</v>
      </c>
      <c r="C153" s="97">
        <v>7</v>
      </c>
      <c r="D153" s="91"/>
      <c r="E153" s="91"/>
      <c r="F153" s="91"/>
      <c r="G153" s="91"/>
      <c r="H153" s="91"/>
      <c r="I153" s="91"/>
    </row>
    <row r="154" spans="1:9" s="99" customFormat="1" ht="14" x14ac:dyDescent="0.25">
      <c r="A154" s="370" t="s">
        <v>512</v>
      </c>
      <c r="B154" s="151" t="s">
        <v>1</v>
      </c>
      <c r="C154" s="97">
        <v>150</v>
      </c>
      <c r="D154" s="91"/>
      <c r="E154" s="91"/>
      <c r="F154" s="91"/>
      <c r="G154" s="91"/>
      <c r="H154" s="91"/>
      <c r="I154" s="91"/>
    </row>
    <row r="155" spans="1:9" s="99" customFormat="1" x14ac:dyDescent="0.25">
      <c r="A155" s="84"/>
      <c r="B155" s="73" t="s">
        <v>2</v>
      </c>
      <c r="C155" s="97">
        <v>150</v>
      </c>
      <c r="D155" s="91"/>
      <c r="E155" s="91"/>
      <c r="F155" s="91"/>
      <c r="G155" s="91"/>
      <c r="H155" s="91"/>
      <c r="I155" s="91"/>
    </row>
    <row r="156" spans="1:9" ht="13" x14ac:dyDescent="0.3">
      <c r="A156" s="507" t="s">
        <v>40</v>
      </c>
      <c r="B156" s="508"/>
      <c r="C156" s="509"/>
      <c r="E156" s="46"/>
    </row>
    <row r="157" spans="1:9" x14ac:dyDescent="0.25">
      <c r="A157" s="32" t="s">
        <v>14</v>
      </c>
      <c r="B157" s="62" t="s">
        <v>1</v>
      </c>
      <c r="C157" s="94">
        <f>C159</f>
        <v>113</v>
      </c>
      <c r="E157" s="71"/>
    </row>
    <row r="158" spans="1:9" x14ac:dyDescent="0.25">
      <c r="A158" s="10" t="s">
        <v>15</v>
      </c>
      <c r="B158" s="42" t="s">
        <v>2</v>
      </c>
      <c r="C158" s="94">
        <f>C160</f>
        <v>113</v>
      </c>
      <c r="E158" s="71"/>
    </row>
    <row r="159" spans="1:9" ht="13" x14ac:dyDescent="0.3">
      <c r="A159" s="34" t="s">
        <v>17</v>
      </c>
      <c r="B159" s="62" t="s">
        <v>1</v>
      </c>
      <c r="C159" s="30">
        <f>C161</f>
        <v>113</v>
      </c>
    </row>
    <row r="160" spans="1:9" ht="13" x14ac:dyDescent="0.3">
      <c r="A160" s="10" t="s">
        <v>9</v>
      </c>
      <c r="B160" s="42" t="s">
        <v>2</v>
      </c>
      <c r="C160" s="30">
        <f>C162</f>
        <v>113</v>
      </c>
    </row>
    <row r="161" spans="1:9" ht="13" x14ac:dyDescent="0.3">
      <c r="A161" s="12" t="s">
        <v>10</v>
      </c>
      <c r="B161" s="6" t="s">
        <v>1</v>
      </c>
      <c r="C161" s="94">
        <f>C163+C171</f>
        <v>113</v>
      </c>
    </row>
    <row r="162" spans="1:9" ht="13" x14ac:dyDescent="0.3">
      <c r="A162" s="11"/>
      <c r="B162" s="7" t="s">
        <v>2</v>
      </c>
      <c r="C162" s="94">
        <f>C164+C172</f>
        <v>113</v>
      </c>
    </row>
    <row r="163" spans="1:9" ht="13" x14ac:dyDescent="0.3">
      <c r="A163" s="12" t="s">
        <v>23</v>
      </c>
      <c r="B163" s="6" t="s">
        <v>1</v>
      </c>
      <c r="C163" s="94">
        <f t="shared" ref="C163:C168" si="9">C165</f>
        <v>113</v>
      </c>
    </row>
    <row r="164" spans="1:9" ht="13" x14ac:dyDescent="0.3">
      <c r="A164" s="11"/>
      <c r="B164" s="7" t="s">
        <v>2</v>
      </c>
      <c r="C164" s="94">
        <f t="shared" si="9"/>
        <v>113</v>
      </c>
    </row>
    <row r="165" spans="1:9" s="47" customFormat="1" ht="13" x14ac:dyDescent="0.3">
      <c r="A165" s="34" t="s">
        <v>45</v>
      </c>
      <c r="B165" s="93" t="s">
        <v>1</v>
      </c>
      <c r="C165" s="30">
        <f t="shared" si="9"/>
        <v>113</v>
      </c>
    </row>
    <row r="166" spans="1:9" s="47" customFormat="1" ht="13" x14ac:dyDescent="0.3">
      <c r="A166" s="101"/>
      <c r="B166" s="80" t="s">
        <v>2</v>
      </c>
      <c r="C166" s="30">
        <f t="shared" si="9"/>
        <v>113</v>
      </c>
    </row>
    <row r="167" spans="1:9" s="69" customFormat="1" ht="26" x14ac:dyDescent="0.3">
      <c r="A167" s="274" t="s">
        <v>506</v>
      </c>
      <c r="B167" s="29" t="s">
        <v>1</v>
      </c>
      <c r="C167" s="48">
        <f t="shared" si="9"/>
        <v>113</v>
      </c>
    </row>
    <row r="168" spans="1:9" s="69" customFormat="1" ht="13" x14ac:dyDescent="0.3">
      <c r="A168" s="33"/>
      <c r="B168" s="31" t="s">
        <v>2</v>
      </c>
      <c r="C168" s="48">
        <f t="shared" si="9"/>
        <v>113</v>
      </c>
    </row>
    <row r="169" spans="1:9" s="46" customFormat="1" ht="14" x14ac:dyDescent="0.25">
      <c r="A169" s="461" t="s">
        <v>507</v>
      </c>
      <c r="B169" s="62" t="s">
        <v>1</v>
      </c>
      <c r="C169" s="48">
        <v>113</v>
      </c>
    </row>
    <row r="170" spans="1:9" s="46" customFormat="1" x14ac:dyDescent="0.25">
      <c r="A170" s="10"/>
      <c r="B170" s="42" t="s">
        <v>2</v>
      </c>
      <c r="C170" s="48">
        <v>113</v>
      </c>
    </row>
    <row r="171" spans="1:9" s="15" customFormat="1" x14ac:dyDescent="0.25">
      <c r="B171" s="210"/>
      <c r="C171" s="44"/>
      <c r="D171" s="44"/>
      <c r="E171" s="44"/>
      <c r="F171" s="44"/>
      <c r="G171" s="44"/>
      <c r="H171" s="44"/>
      <c r="I171" s="44"/>
    </row>
    <row r="172" spans="1:9" s="15" customFormat="1" x14ac:dyDescent="0.25">
      <c r="B172" s="210"/>
      <c r="C172" s="44"/>
      <c r="D172" s="44"/>
      <c r="E172" s="44"/>
      <c r="F172" s="44"/>
      <c r="G172" s="44"/>
      <c r="H172" s="44"/>
      <c r="I172" s="44"/>
    </row>
    <row r="173" spans="1:9" s="15" customFormat="1" x14ac:dyDescent="0.25">
      <c r="B173" s="210"/>
      <c r="C173" s="44"/>
      <c r="D173" s="44"/>
      <c r="E173" s="44"/>
      <c r="F173" s="44"/>
      <c r="G173" s="44"/>
      <c r="H173" s="44"/>
      <c r="I173" s="44"/>
    </row>
    <row r="174" spans="1:9" s="15" customFormat="1" x14ac:dyDescent="0.25">
      <c r="B174" s="210"/>
      <c r="C174" s="44"/>
      <c r="D174" s="44"/>
      <c r="E174" s="44"/>
      <c r="F174" s="44"/>
      <c r="G174" s="44"/>
      <c r="H174" s="44"/>
      <c r="I174" s="44"/>
    </row>
    <row r="175" spans="1:9" x14ac:dyDescent="0.25">
      <c r="A175" s="488"/>
      <c r="B175" s="489"/>
      <c r="C175" s="489"/>
    </row>
    <row r="176" spans="1:9" x14ac:dyDescent="0.25">
      <c r="A176" s="488"/>
      <c r="B176" s="489"/>
      <c r="C176" s="489"/>
    </row>
    <row r="177" spans="1:3" x14ac:dyDescent="0.25">
      <c r="A177" s="200"/>
      <c r="B177" s="201"/>
      <c r="C177" s="201"/>
    </row>
    <row r="178" spans="1:3" x14ac:dyDescent="0.25">
      <c r="A178" s="200"/>
      <c r="B178" s="201"/>
      <c r="C178" s="201"/>
    </row>
    <row r="179" spans="1:3" x14ac:dyDescent="0.25">
      <c r="A179" s="200"/>
      <c r="B179" s="201"/>
      <c r="C179" s="201"/>
    </row>
    <row r="180" spans="1:3" x14ac:dyDescent="0.25">
      <c r="A180" s="46"/>
    </row>
    <row r="181" spans="1:3" x14ac:dyDescent="0.25">
      <c r="A181" s="46"/>
    </row>
    <row r="182" spans="1:3" x14ac:dyDescent="0.25">
      <c r="A182" s="46"/>
    </row>
    <row r="189" spans="1:3" x14ac:dyDescent="0.25">
      <c r="A189" s="15"/>
    </row>
    <row r="190" spans="1:3" x14ac:dyDescent="0.25">
      <c r="A190" s="15"/>
    </row>
  </sheetData>
  <mergeCells count="9">
    <mergeCell ref="A175:C175"/>
    <mergeCell ref="A176:C176"/>
    <mergeCell ref="A156:C156"/>
    <mergeCell ref="A1:C1"/>
    <mergeCell ref="A2:C2"/>
    <mergeCell ref="A7:C7"/>
    <mergeCell ref="C9:C11"/>
    <mergeCell ref="A35:C35"/>
    <mergeCell ref="A91:C91"/>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00"/>
  <sheetViews>
    <sheetView workbookViewId="0">
      <selection activeCell="M71" sqref="M71"/>
    </sheetView>
  </sheetViews>
  <sheetFormatPr defaultRowHeight="12.5" x14ac:dyDescent="0.25"/>
  <cols>
    <col min="1" max="1" width="60" customWidth="1"/>
    <col min="2" max="2" width="6.81640625" style="1" customWidth="1"/>
    <col min="3" max="3" width="17" customWidth="1"/>
    <col min="4" max="4" width="0" hidden="1" customWidth="1"/>
    <col min="6" max="9" width="0" hidden="1" customWidth="1"/>
  </cols>
  <sheetData>
    <row r="1" spans="1:11" x14ac:dyDescent="0.25">
      <c r="A1" s="506" t="s">
        <v>447</v>
      </c>
      <c r="B1" s="501"/>
      <c r="C1" s="501"/>
    </row>
    <row r="2" spans="1:11" x14ac:dyDescent="0.25">
      <c r="A2" s="500" t="s">
        <v>64</v>
      </c>
      <c r="B2" s="501"/>
      <c r="C2" s="501"/>
    </row>
    <row r="3" spans="1:11" x14ac:dyDescent="0.25">
      <c r="A3" s="120" t="s">
        <v>3</v>
      </c>
    </row>
    <row r="4" spans="1:11" x14ac:dyDescent="0.25">
      <c r="A4" t="s">
        <v>4</v>
      </c>
    </row>
    <row r="7" spans="1:11" ht="26.25" customHeight="1" x14ac:dyDescent="0.25">
      <c r="A7" s="502" t="s">
        <v>446</v>
      </c>
      <c r="B7" s="502"/>
      <c r="C7" s="502"/>
    </row>
    <row r="8" spans="1:11" ht="16.5" customHeight="1" x14ac:dyDescent="0.25">
      <c r="B8" s="2"/>
      <c r="C8" s="163" t="s">
        <v>11</v>
      </c>
    </row>
    <row r="9" spans="1:11" x14ac:dyDescent="0.25">
      <c r="A9" s="8" t="s">
        <v>5</v>
      </c>
      <c r="B9" s="5" t="s">
        <v>0</v>
      </c>
      <c r="C9" s="503" t="s">
        <v>436</v>
      </c>
    </row>
    <row r="10" spans="1:11" x14ac:dyDescent="0.25">
      <c r="A10" s="3" t="s">
        <v>6</v>
      </c>
      <c r="B10" s="6"/>
      <c r="C10" s="504"/>
    </row>
    <row r="11" spans="1:11" x14ac:dyDescent="0.25">
      <c r="A11" s="3" t="s">
        <v>7</v>
      </c>
      <c r="B11" s="6"/>
      <c r="C11" s="505"/>
    </row>
    <row r="12" spans="1:11" x14ac:dyDescent="0.25">
      <c r="A12" s="4">
        <v>0</v>
      </c>
      <c r="B12" s="4">
        <v>1</v>
      </c>
      <c r="C12" s="7">
        <v>2</v>
      </c>
    </row>
    <row r="13" spans="1:11" ht="15.5" x14ac:dyDescent="0.35">
      <c r="A13" s="35" t="s">
        <v>12</v>
      </c>
      <c r="B13" s="17" t="s">
        <v>1</v>
      </c>
      <c r="C13" s="59">
        <f>C15</f>
        <v>0</v>
      </c>
      <c r="K13" s="149"/>
    </row>
    <row r="14" spans="1:11" ht="13" x14ac:dyDescent="0.3">
      <c r="A14" s="16"/>
      <c r="B14" s="18" t="s">
        <v>2</v>
      </c>
      <c r="C14" s="59">
        <f>C16</f>
        <v>0</v>
      </c>
    </row>
    <row r="15" spans="1:11" s="46" customFormat="1" ht="13" x14ac:dyDescent="0.3">
      <c r="A15" s="26" t="s">
        <v>17</v>
      </c>
      <c r="B15" s="77" t="s">
        <v>1</v>
      </c>
      <c r="C15" s="30">
        <f t="shared" ref="C15:C20" si="0">C17</f>
        <v>0</v>
      </c>
    </row>
    <row r="16" spans="1:11" s="46" customFormat="1" ht="13" x14ac:dyDescent="0.3">
      <c r="A16" s="10" t="s">
        <v>9</v>
      </c>
      <c r="B16" s="80" t="s">
        <v>2</v>
      </c>
      <c r="C16" s="30">
        <f t="shared" si="0"/>
        <v>0</v>
      </c>
    </row>
    <row r="17" spans="1:9" s="46" customFormat="1" ht="13" x14ac:dyDescent="0.3">
      <c r="A17" s="12" t="s">
        <v>10</v>
      </c>
      <c r="B17" s="63" t="s">
        <v>1</v>
      </c>
      <c r="C17" s="28">
        <f t="shared" si="0"/>
        <v>0</v>
      </c>
      <c r="D17" s="45"/>
      <c r="E17" s="45"/>
      <c r="F17" s="45"/>
      <c r="G17" s="45"/>
      <c r="H17" s="45"/>
      <c r="I17" s="45"/>
    </row>
    <row r="18" spans="1:9" s="46" customFormat="1" ht="13" x14ac:dyDescent="0.3">
      <c r="A18" s="11"/>
      <c r="B18" s="42" t="s">
        <v>2</v>
      </c>
      <c r="C18" s="28">
        <f t="shared" si="0"/>
        <v>0</v>
      </c>
      <c r="D18" s="45"/>
      <c r="E18" s="45"/>
      <c r="F18" s="45"/>
      <c r="G18" s="45"/>
      <c r="H18" s="45"/>
      <c r="I18" s="45"/>
    </row>
    <row r="19" spans="1:9" s="46" customFormat="1" ht="13" x14ac:dyDescent="0.3">
      <c r="A19" s="36" t="s">
        <v>23</v>
      </c>
      <c r="B19" s="13" t="s">
        <v>1</v>
      </c>
      <c r="C19" s="48">
        <f t="shared" si="0"/>
        <v>0</v>
      </c>
    </row>
    <row r="20" spans="1:9" s="46" customFormat="1" x14ac:dyDescent="0.25">
      <c r="A20" s="10"/>
      <c r="B20" s="14" t="s">
        <v>2</v>
      </c>
      <c r="C20" s="48">
        <f t="shared" si="0"/>
        <v>0</v>
      </c>
      <c r="D20" s="48">
        <f>D22</f>
        <v>0</v>
      </c>
    </row>
    <row r="21" spans="1:9" s="46" customFormat="1" x14ac:dyDescent="0.25">
      <c r="A21" s="27" t="s">
        <v>16</v>
      </c>
      <c r="B21" s="63" t="s">
        <v>1</v>
      </c>
      <c r="C21" s="48">
        <f>C32</f>
        <v>0</v>
      </c>
    </row>
    <row r="22" spans="1:9" s="46" customFormat="1" x14ac:dyDescent="0.25">
      <c r="A22" s="10"/>
      <c r="B22" s="42" t="s">
        <v>2</v>
      </c>
      <c r="C22" s="48">
        <f>C33</f>
        <v>0</v>
      </c>
    </row>
    <row r="23" spans="1:9" ht="13" x14ac:dyDescent="0.3">
      <c r="A23" s="490" t="s">
        <v>8</v>
      </c>
      <c r="B23" s="491"/>
      <c r="C23" s="492"/>
    </row>
    <row r="24" spans="1:9" s="71" customFormat="1" ht="15.5" x14ac:dyDescent="0.35">
      <c r="A24" s="437" t="s">
        <v>12</v>
      </c>
      <c r="B24" s="29" t="s">
        <v>1</v>
      </c>
      <c r="C24" s="30">
        <f t="shared" ref="C24:C29" si="1">C26</f>
        <v>0</v>
      </c>
    </row>
    <row r="25" spans="1:9" ht="13" x14ac:dyDescent="0.3">
      <c r="A25" s="33"/>
      <c r="B25" s="31" t="s">
        <v>2</v>
      </c>
      <c r="C25" s="30">
        <f t="shared" si="1"/>
        <v>0</v>
      </c>
    </row>
    <row r="26" spans="1:9" s="46" customFormat="1" ht="13" x14ac:dyDescent="0.3">
      <c r="A26" s="26" t="s">
        <v>17</v>
      </c>
      <c r="B26" s="77" t="s">
        <v>1</v>
      </c>
      <c r="C26" s="30">
        <f t="shared" si="1"/>
        <v>0</v>
      </c>
    </row>
    <row r="27" spans="1:9" s="46" customFormat="1" ht="13" x14ac:dyDescent="0.3">
      <c r="A27" s="10" t="s">
        <v>9</v>
      </c>
      <c r="B27" s="80" t="s">
        <v>2</v>
      </c>
      <c r="C27" s="30">
        <f t="shared" si="1"/>
        <v>0</v>
      </c>
    </row>
    <row r="28" spans="1:9" s="46" customFormat="1" ht="13" x14ac:dyDescent="0.3">
      <c r="A28" s="12" t="s">
        <v>10</v>
      </c>
      <c r="B28" s="63" t="s">
        <v>1</v>
      </c>
      <c r="C28" s="48">
        <f t="shared" si="1"/>
        <v>0</v>
      </c>
      <c r="D28" s="45"/>
      <c r="E28" s="45"/>
      <c r="F28" s="45"/>
      <c r="G28" s="45"/>
      <c r="H28" s="45"/>
      <c r="I28" s="45"/>
    </row>
    <row r="29" spans="1:9" s="46" customFormat="1" ht="13" x14ac:dyDescent="0.3">
      <c r="A29" s="11"/>
      <c r="B29" s="42" t="s">
        <v>2</v>
      </c>
      <c r="C29" s="48">
        <f t="shared" si="1"/>
        <v>0</v>
      </c>
      <c r="D29" s="45"/>
      <c r="E29" s="45"/>
      <c r="F29" s="45"/>
      <c r="G29" s="45"/>
      <c r="H29" s="45"/>
      <c r="I29" s="45"/>
    </row>
    <row r="30" spans="1:9" s="46" customFormat="1" ht="13" x14ac:dyDescent="0.3">
      <c r="A30" s="36" t="s">
        <v>23</v>
      </c>
      <c r="B30" s="13" t="s">
        <v>1</v>
      </c>
      <c r="C30" s="48">
        <f>C42</f>
        <v>0</v>
      </c>
    </row>
    <row r="31" spans="1:9" s="46" customFormat="1" x14ac:dyDescent="0.25">
      <c r="A31" s="10"/>
      <c r="B31" s="14" t="s">
        <v>2</v>
      </c>
      <c r="C31" s="48">
        <f>C43</f>
        <v>0</v>
      </c>
      <c r="D31" s="48">
        <f>D33</f>
        <v>0</v>
      </c>
    </row>
    <row r="32" spans="1:9" s="46" customFormat="1" x14ac:dyDescent="0.25">
      <c r="A32" s="27" t="s">
        <v>16</v>
      </c>
      <c r="B32" s="63" t="s">
        <v>1</v>
      </c>
      <c r="C32" s="48">
        <f>C44</f>
        <v>0</v>
      </c>
    </row>
    <row r="33" spans="1:11" s="46" customFormat="1" x14ac:dyDescent="0.25">
      <c r="A33" s="10"/>
      <c r="B33" s="42" t="s">
        <v>2</v>
      </c>
      <c r="C33" s="48">
        <f>C45</f>
        <v>0</v>
      </c>
    </row>
    <row r="34" spans="1:11" ht="13" x14ac:dyDescent="0.3">
      <c r="A34" s="49" t="s">
        <v>34</v>
      </c>
      <c r="B34" s="51"/>
      <c r="C34" s="50"/>
      <c r="D34" s="47"/>
      <c r="E34" s="47"/>
      <c r="F34" s="47"/>
      <c r="G34" s="47"/>
      <c r="H34" s="47"/>
      <c r="I34" s="47"/>
      <c r="K34" s="46"/>
    </row>
    <row r="35" spans="1:11" ht="13" x14ac:dyDescent="0.3">
      <c r="A35" s="78" t="s">
        <v>14</v>
      </c>
      <c r="B35" s="148"/>
      <c r="C35" s="19"/>
      <c r="D35" s="47"/>
      <c r="E35" s="47"/>
      <c r="F35" s="47"/>
      <c r="G35" s="47"/>
      <c r="H35" s="47"/>
      <c r="I35" s="52"/>
    </row>
    <row r="36" spans="1:11" s="71" customFormat="1" x14ac:dyDescent="0.25">
      <c r="A36" s="346" t="s">
        <v>22</v>
      </c>
      <c r="B36" s="111" t="s">
        <v>1</v>
      </c>
      <c r="C36" s="19">
        <f>C38</f>
        <v>0</v>
      </c>
      <c r="D36" s="95"/>
      <c r="E36" s="95"/>
      <c r="F36" s="95"/>
      <c r="G36" s="95"/>
      <c r="H36" s="95"/>
      <c r="I36" s="95"/>
    </row>
    <row r="37" spans="1:11" x14ac:dyDescent="0.25">
      <c r="A37" s="10"/>
      <c r="B37" s="42" t="s">
        <v>2</v>
      </c>
      <c r="C37" s="19">
        <f>C39</f>
        <v>0</v>
      </c>
      <c r="D37" s="45"/>
      <c r="E37" s="45"/>
      <c r="F37" s="45"/>
      <c r="G37" s="45"/>
      <c r="H37" s="45"/>
      <c r="I37" s="45"/>
    </row>
    <row r="38" spans="1:11" s="46" customFormat="1" ht="13" x14ac:dyDescent="0.3">
      <c r="A38" s="26" t="s">
        <v>17</v>
      </c>
      <c r="B38" s="13" t="s">
        <v>1</v>
      </c>
      <c r="C38" s="30">
        <f t="shared" ref="C38:C43" si="2">C40</f>
        <v>0</v>
      </c>
    </row>
    <row r="39" spans="1:11" s="46" customFormat="1" ht="13" x14ac:dyDescent="0.3">
      <c r="A39" s="10" t="s">
        <v>9</v>
      </c>
      <c r="B39" s="14" t="s">
        <v>2</v>
      </c>
      <c r="C39" s="30">
        <f t="shared" si="2"/>
        <v>0</v>
      </c>
    </row>
    <row r="40" spans="1:11" s="46" customFormat="1" ht="13" x14ac:dyDescent="0.3">
      <c r="A40" s="12" t="s">
        <v>10</v>
      </c>
      <c r="B40" s="63" t="s">
        <v>1</v>
      </c>
      <c r="C40" s="48">
        <f t="shared" si="2"/>
        <v>0</v>
      </c>
      <c r="D40" s="45"/>
      <c r="E40" s="45"/>
      <c r="F40" s="45"/>
      <c r="G40" s="45"/>
      <c r="H40" s="45"/>
      <c r="I40" s="45"/>
    </row>
    <row r="41" spans="1:11" s="46" customFormat="1" ht="13" x14ac:dyDescent="0.3">
      <c r="A41" s="11"/>
      <c r="B41" s="42" t="s">
        <v>2</v>
      </c>
      <c r="C41" s="48">
        <f t="shared" si="2"/>
        <v>0</v>
      </c>
      <c r="D41" s="45"/>
      <c r="E41" s="45"/>
      <c r="F41" s="45"/>
      <c r="G41" s="45"/>
      <c r="H41" s="45"/>
      <c r="I41" s="45"/>
    </row>
    <row r="42" spans="1:11" s="46" customFormat="1" ht="13" x14ac:dyDescent="0.3">
      <c r="A42" s="36" t="s">
        <v>23</v>
      </c>
      <c r="B42" s="13" t="s">
        <v>1</v>
      </c>
      <c r="C42" s="48">
        <f t="shared" si="2"/>
        <v>0</v>
      </c>
    </row>
    <row r="43" spans="1:11" s="46" customFormat="1" x14ac:dyDescent="0.25">
      <c r="A43" s="10"/>
      <c r="B43" s="14" t="s">
        <v>2</v>
      </c>
      <c r="C43" s="48">
        <f t="shared" si="2"/>
        <v>0</v>
      </c>
      <c r="D43" s="48">
        <f>D45</f>
        <v>0</v>
      </c>
    </row>
    <row r="44" spans="1:11" s="46" customFormat="1" x14ac:dyDescent="0.25">
      <c r="A44" s="27" t="s">
        <v>16</v>
      </c>
      <c r="B44" s="63" t="s">
        <v>1</v>
      </c>
      <c r="C44" s="48">
        <f>C55</f>
        <v>0</v>
      </c>
    </row>
    <row r="45" spans="1:11" s="46" customFormat="1" x14ac:dyDescent="0.25">
      <c r="A45" s="10"/>
      <c r="B45" s="42" t="s">
        <v>2</v>
      </c>
      <c r="C45" s="48">
        <f>C56</f>
        <v>0</v>
      </c>
    </row>
    <row r="46" spans="1:11" s="46" customFormat="1" ht="13" x14ac:dyDescent="0.3">
      <c r="A46" s="510" t="s">
        <v>36</v>
      </c>
      <c r="B46" s="510"/>
      <c r="C46" s="510"/>
    </row>
    <row r="47" spans="1:11" s="46" customFormat="1" x14ac:dyDescent="0.25">
      <c r="A47" s="21" t="s">
        <v>14</v>
      </c>
      <c r="B47" s="13" t="s">
        <v>1</v>
      </c>
      <c r="C47" s="48">
        <f>C49</f>
        <v>0</v>
      </c>
      <c r="E47" s="103"/>
    </row>
    <row r="48" spans="1:11" s="46" customFormat="1" x14ac:dyDescent="0.25">
      <c r="A48" s="22" t="s">
        <v>15</v>
      </c>
      <c r="B48" s="14" t="s">
        <v>2</v>
      </c>
      <c r="C48" s="48">
        <f>C50</f>
        <v>0</v>
      </c>
      <c r="E48" s="103"/>
    </row>
    <row r="49" spans="1:9" s="46" customFormat="1" ht="13" x14ac:dyDescent="0.3">
      <c r="A49" s="26" t="s">
        <v>17</v>
      </c>
      <c r="B49" s="13" t="s">
        <v>1</v>
      </c>
      <c r="C49" s="94">
        <f>C51</f>
        <v>0</v>
      </c>
    </row>
    <row r="50" spans="1:9" s="46" customFormat="1" x14ac:dyDescent="0.25">
      <c r="A50" s="10" t="s">
        <v>9</v>
      </c>
      <c r="B50" s="14" t="s">
        <v>2</v>
      </c>
      <c r="C50" s="94">
        <f>C52</f>
        <v>0</v>
      </c>
    </row>
    <row r="51" spans="1:9" s="46" customFormat="1" ht="13" x14ac:dyDescent="0.3">
      <c r="A51" s="12" t="s">
        <v>10</v>
      </c>
      <c r="B51" s="63" t="s">
        <v>1</v>
      </c>
      <c r="C51" s="28">
        <f t="shared" ref="C51:C54" si="3">C53</f>
        <v>0</v>
      </c>
      <c r="D51" s="45"/>
      <c r="E51" s="45"/>
      <c r="F51" s="45"/>
      <c r="G51" s="45"/>
      <c r="H51" s="45"/>
      <c r="I51" s="45"/>
    </row>
    <row r="52" spans="1:9" s="46" customFormat="1" ht="13" x14ac:dyDescent="0.3">
      <c r="A52" s="11"/>
      <c r="B52" s="42" t="s">
        <v>2</v>
      </c>
      <c r="C52" s="28">
        <f t="shared" si="3"/>
        <v>0</v>
      </c>
      <c r="D52" s="45"/>
      <c r="E52" s="45"/>
      <c r="F52" s="45"/>
      <c r="G52" s="45"/>
      <c r="H52" s="45"/>
      <c r="I52" s="45"/>
    </row>
    <row r="53" spans="1:9" s="46" customFormat="1" ht="13" x14ac:dyDescent="0.3">
      <c r="A53" s="36" t="s">
        <v>23</v>
      </c>
      <c r="B53" s="13" t="s">
        <v>1</v>
      </c>
      <c r="C53" s="48">
        <f t="shared" si="3"/>
        <v>0</v>
      </c>
    </row>
    <row r="54" spans="1:9" s="46" customFormat="1" x14ac:dyDescent="0.25">
      <c r="A54" s="10"/>
      <c r="B54" s="14" t="s">
        <v>2</v>
      </c>
      <c r="C54" s="48">
        <f t="shared" si="3"/>
        <v>0</v>
      </c>
      <c r="D54" s="48">
        <f>D56</f>
        <v>0</v>
      </c>
    </row>
    <row r="55" spans="1:9" s="46" customFormat="1" x14ac:dyDescent="0.25">
      <c r="A55" s="27" t="s">
        <v>16</v>
      </c>
      <c r="B55" s="63" t="s">
        <v>1</v>
      </c>
      <c r="C55" s="48">
        <f>C57+C69</f>
        <v>0</v>
      </c>
    </row>
    <row r="56" spans="1:9" s="46" customFormat="1" x14ac:dyDescent="0.25">
      <c r="A56" s="10"/>
      <c r="B56" s="42" t="s">
        <v>2</v>
      </c>
      <c r="C56" s="48">
        <f>C58+C70</f>
        <v>0</v>
      </c>
    </row>
    <row r="57" spans="1:9" s="46" customFormat="1" ht="14" x14ac:dyDescent="0.3">
      <c r="A57" s="215" t="s">
        <v>503</v>
      </c>
      <c r="B57" s="62" t="s">
        <v>1</v>
      </c>
      <c r="C57" s="48">
        <f>C59+C61+C63+C65+C67</f>
        <v>-552</v>
      </c>
      <c r="E57" s="103"/>
    </row>
    <row r="58" spans="1:9" s="46" customFormat="1" x14ac:dyDescent="0.25">
      <c r="A58" s="10"/>
      <c r="B58" s="42" t="s">
        <v>2</v>
      </c>
      <c r="C58" s="48">
        <f>C60+C62+C64+C66+C68</f>
        <v>-552</v>
      </c>
      <c r="E58" s="103"/>
    </row>
    <row r="59" spans="1:9" s="103" customFormat="1" ht="14" x14ac:dyDescent="0.25">
      <c r="A59" s="373" t="s">
        <v>423</v>
      </c>
      <c r="B59" s="111" t="s">
        <v>1</v>
      </c>
      <c r="C59" s="94">
        <v>-253</v>
      </c>
    </row>
    <row r="60" spans="1:9" s="103" customFormat="1" x14ac:dyDescent="0.25">
      <c r="A60" s="160"/>
      <c r="B60" s="92" t="s">
        <v>2</v>
      </c>
      <c r="C60" s="94">
        <v>-253</v>
      </c>
    </row>
    <row r="61" spans="1:9" s="103" customFormat="1" ht="14" x14ac:dyDescent="0.25">
      <c r="A61" s="373" t="s">
        <v>285</v>
      </c>
      <c r="B61" s="111" t="s">
        <v>1</v>
      </c>
      <c r="C61" s="94">
        <v>-5</v>
      </c>
    </row>
    <row r="62" spans="1:9" s="103" customFormat="1" x14ac:dyDescent="0.25">
      <c r="A62" s="160"/>
      <c r="B62" s="92" t="s">
        <v>2</v>
      </c>
      <c r="C62" s="94">
        <v>-5</v>
      </c>
    </row>
    <row r="63" spans="1:9" s="103" customFormat="1" ht="14" x14ac:dyDescent="0.25">
      <c r="A63" s="373" t="s">
        <v>424</v>
      </c>
      <c r="B63" s="111" t="s">
        <v>1</v>
      </c>
      <c r="C63" s="94">
        <v>-75</v>
      </c>
    </row>
    <row r="64" spans="1:9" s="103" customFormat="1" x14ac:dyDescent="0.25">
      <c r="A64" s="160"/>
      <c r="B64" s="92" t="s">
        <v>2</v>
      </c>
      <c r="C64" s="94">
        <v>-75</v>
      </c>
    </row>
    <row r="65" spans="1:3" s="103" customFormat="1" ht="14" x14ac:dyDescent="0.25">
      <c r="A65" s="373" t="s">
        <v>425</v>
      </c>
      <c r="B65" s="111" t="s">
        <v>1</v>
      </c>
      <c r="C65" s="94">
        <v>-206</v>
      </c>
    </row>
    <row r="66" spans="1:3" s="103" customFormat="1" x14ac:dyDescent="0.25">
      <c r="A66" s="160"/>
      <c r="B66" s="92" t="s">
        <v>2</v>
      </c>
      <c r="C66" s="94">
        <v>-206</v>
      </c>
    </row>
    <row r="67" spans="1:3" s="103" customFormat="1" ht="14" x14ac:dyDescent="0.25">
      <c r="A67" s="373" t="s">
        <v>286</v>
      </c>
      <c r="B67" s="111" t="s">
        <v>1</v>
      </c>
      <c r="C67" s="94">
        <v>-13</v>
      </c>
    </row>
    <row r="68" spans="1:3" s="103" customFormat="1" x14ac:dyDescent="0.25">
      <c r="A68" s="160"/>
      <c r="B68" s="92" t="s">
        <v>2</v>
      </c>
      <c r="C68" s="94">
        <v>-13</v>
      </c>
    </row>
    <row r="69" spans="1:3" s="103" customFormat="1" ht="15" x14ac:dyDescent="0.3">
      <c r="A69" s="454" t="s">
        <v>504</v>
      </c>
      <c r="B69" s="238" t="s">
        <v>1</v>
      </c>
      <c r="C69" s="186">
        <f>C71+C73+C75+C77+C79</f>
        <v>552</v>
      </c>
    </row>
    <row r="70" spans="1:3" s="99" customFormat="1" ht="14" x14ac:dyDescent="0.3">
      <c r="A70" s="255"/>
      <c r="B70" s="231" t="s">
        <v>2</v>
      </c>
      <c r="C70" s="186">
        <f>C72+C74+C76+C78+C80</f>
        <v>552</v>
      </c>
    </row>
    <row r="71" spans="1:3" s="103" customFormat="1" ht="15" customHeight="1" x14ac:dyDescent="0.3">
      <c r="A71" s="455" t="s">
        <v>423</v>
      </c>
      <c r="B71" s="238" t="s">
        <v>1</v>
      </c>
      <c r="C71" s="206">
        <v>253</v>
      </c>
    </row>
    <row r="72" spans="1:3" s="103" customFormat="1" ht="14" x14ac:dyDescent="0.3">
      <c r="A72" s="160"/>
      <c r="B72" s="239" t="s">
        <v>2</v>
      </c>
      <c r="C72" s="206">
        <v>253</v>
      </c>
    </row>
    <row r="73" spans="1:3" s="103" customFormat="1" ht="14" x14ac:dyDescent="0.3">
      <c r="A73" s="455" t="s">
        <v>285</v>
      </c>
      <c r="B73" s="238" t="s">
        <v>1</v>
      </c>
      <c r="C73" s="206">
        <v>5</v>
      </c>
    </row>
    <row r="74" spans="1:3" s="99" customFormat="1" ht="14" x14ac:dyDescent="0.3">
      <c r="A74" s="160"/>
      <c r="B74" s="231" t="s">
        <v>2</v>
      </c>
      <c r="C74" s="186">
        <v>5</v>
      </c>
    </row>
    <row r="75" spans="1:3" s="103" customFormat="1" ht="14" x14ac:dyDescent="0.3">
      <c r="A75" s="455" t="s">
        <v>424</v>
      </c>
      <c r="B75" s="238" t="s">
        <v>1</v>
      </c>
      <c r="C75" s="206">
        <v>75</v>
      </c>
    </row>
    <row r="76" spans="1:3" s="99" customFormat="1" ht="14" x14ac:dyDescent="0.3">
      <c r="A76" s="160"/>
      <c r="B76" s="231" t="s">
        <v>2</v>
      </c>
      <c r="C76" s="186">
        <v>75</v>
      </c>
    </row>
    <row r="77" spans="1:3" s="103" customFormat="1" ht="15" customHeight="1" x14ac:dyDescent="0.3">
      <c r="A77" s="455" t="s">
        <v>425</v>
      </c>
      <c r="B77" s="238" t="s">
        <v>1</v>
      </c>
      <c r="C77" s="206">
        <v>206</v>
      </c>
    </row>
    <row r="78" spans="1:3" s="103" customFormat="1" ht="14" x14ac:dyDescent="0.3">
      <c r="A78" s="160"/>
      <c r="B78" s="239" t="s">
        <v>2</v>
      </c>
      <c r="C78" s="206">
        <v>206</v>
      </c>
    </row>
    <row r="79" spans="1:3" s="103" customFormat="1" ht="14" x14ac:dyDescent="0.3">
      <c r="A79" s="455" t="s">
        <v>286</v>
      </c>
      <c r="B79" s="238" t="s">
        <v>1</v>
      </c>
      <c r="C79" s="206">
        <v>13</v>
      </c>
    </row>
    <row r="80" spans="1:3" s="99" customFormat="1" ht="14" x14ac:dyDescent="0.3">
      <c r="A80" s="255"/>
      <c r="B80" s="231" t="s">
        <v>2</v>
      </c>
      <c r="C80" s="186">
        <v>13</v>
      </c>
    </row>
    <row r="81" spans="1:9" s="15" customFormat="1" x14ac:dyDescent="0.25">
      <c r="B81" s="210"/>
      <c r="C81" s="44"/>
      <c r="D81" s="44"/>
      <c r="E81" s="44"/>
      <c r="F81" s="44"/>
      <c r="G81" s="44"/>
      <c r="H81" s="44"/>
      <c r="I81" s="44"/>
    </row>
    <row r="82" spans="1:9" s="15" customFormat="1" x14ac:dyDescent="0.25">
      <c r="B82" s="210"/>
      <c r="C82" s="44"/>
      <c r="D82" s="44"/>
      <c r="E82" s="44"/>
      <c r="F82" s="44"/>
      <c r="G82" s="44"/>
      <c r="H82" s="44"/>
      <c r="I82" s="44"/>
    </row>
    <row r="83" spans="1:9" s="15" customFormat="1" x14ac:dyDescent="0.25">
      <c r="B83" s="210"/>
      <c r="C83" s="44"/>
      <c r="D83" s="44"/>
      <c r="E83" s="44"/>
      <c r="F83" s="44"/>
      <c r="G83" s="44"/>
      <c r="H83" s="44"/>
      <c r="I83" s="44"/>
    </row>
    <row r="84" spans="1:9" s="15" customFormat="1" x14ac:dyDescent="0.25">
      <c r="B84" s="210"/>
      <c r="C84" s="44"/>
      <c r="D84" s="44"/>
      <c r="E84" s="44"/>
      <c r="F84" s="44"/>
      <c r="G84" s="44"/>
      <c r="H84" s="44"/>
      <c r="I84" s="44"/>
    </row>
    <row r="85" spans="1:9" x14ac:dyDescent="0.25">
      <c r="A85" s="488"/>
      <c r="B85" s="489"/>
      <c r="C85" s="489"/>
    </row>
    <row r="86" spans="1:9" x14ac:dyDescent="0.25">
      <c r="A86" s="488"/>
      <c r="B86" s="489"/>
      <c r="C86" s="489"/>
    </row>
    <row r="87" spans="1:9" x14ac:dyDescent="0.25">
      <c r="A87" s="200"/>
      <c r="B87" s="201"/>
      <c r="C87" s="201"/>
    </row>
    <row r="88" spans="1:9" x14ac:dyDescent="0.25">
      <c r="A88" s="200"/>
      <c r="B88" s="201"/>
      <c r="C88" s="201"/>
    </row>
    <row r="89" spans="1:9" x14ac:dyDescent="0.25">
      <c r="A89" s="200"/>
      <c r="B89" s="201"/>
      <c r="C89" s="201"/>
    </row>
    <row r="90" spans="1:9" x14ac:dyDescent="0.25">
      <c r="A90" s="46"/>
    </row>
    <row r="91" spans="1:9" x14ac:dyDescent="0.25">
      <c r="A91" s="46"/>
    </row>
    <row r="92" spans="1:9" x14ac:dyDescent="0.25">
      <c r="A92" s="46"/>
    </row>
    <row r="99" spans="1:1" x14ac:dyDescent="0.25">
      <c r="A99" s="15"/>
    </row>
    <row r="100" spans="1:1" x14ac:dyDescent="0.25">
      <c r="A100" s="15"/>
    </row>
  </sheetData>
  <mergeCells count="8">
    <mergeCell ref="A46:C46"/>
    <mergeCell ref="A85:C85"/>
    <mergeCell ref="A86:C86"/>
    <mergeCell ref="A1:C1"/>
    <mergeCell ref="A2:C2"/>
    <mergeCell ref="A7:C7"/>
    <mergeCell ref="C9:C11"/>
    <mergeCell ref="A23:C23"/>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A102"/>
  <sheetViews>
    <sheetView topLeftCell="A7" workbookViewId="0">
      <selection activeCell="C63" sqref="C62:C63"/>
    </sheetView>
  </sheetViews>
  <sheetFormatPr defaultRowHeight="12.5" x14ac:dyDescent="0.25"/>
  <cols>
    <col min="1" max="1" width="60" customWidth="1"/>
    <col min="2" max="2" width="6.81640625" style="1" customWidth="1"/>
    <col min="3" max="3" width="17" customWidth="1"/>
    <col min="4" max="4" width="0" hidden="1" customWidth="1"/>
    <col min="6" max="9" width="0" hidden="1" customWidth="1"/>
  </cols>
  <sheetData>
    <row r="1" spans="1:11" x14ac:dyDescent="0.25">
      <c r="A1" s="506" t="s">
        <v>441</v>
      </c>
      <c r="B1" s="501"/>
      <c r="C1" s="501"/>
    </row>
    <row r="2" spans="1:11" x14ac:dyDescent="0.25">
      <c r="A2" s="500" t="s">
        <v>64</v>
      </c>
      <c r="B2" s="501"/>
      <c r="C2" s="501"/>
    </row>
    <row r="3" spans="1:11" x14ac:dyDescent="0.25">
      <c r="A3" s="120" t="s">
        <v>3</v>
      </c>
    </row>
    <row r="4" spans="1:11" x14ac:dyDescent="0.25">
      <c r="A4" t="s">
        <v>4</v>
      </c>
    </row>
    <row r="7" spans="1:11" ht="26.25" customHeight="1" x14ac:dyDescent="0.25">
      <c r="A7" s="502" t="s">
        <v>446</v>
      </c>
      <c r="B7" s="502"/>
      <c r="C7" s="502"/>
    </row>
    <row r="8" spans="1:11" ht="16.5" customHeight="1" x14ac:dyDescent="0.25">
      <c r="B8" s="2"/>
      <c r="C8" s="163" t="s">
        <v>11</v>
      </c>
    </row>
    <row r="9" spans="1:11" x14ac:dyDescent="0.25">
      <c r="A9" s="8" t="s">
        <v>5</v>
      </c>
      <c r="B9" s="5" t="s">
        <v>0</v>
      </c>
      <c r="C9" s="503" t="s">
        <v>436</v>
      </c>
    </row>
    <row r="10" spans="1:11" x14ac:dyDescent="0.25">
      <c r="A10" s="3" t="s">
        <v>6</v>
      </c>
      <c r="B10" s="6"/>
      <c r="C10" s="504"/>
    </row>
    <row r="11" spans="1:11" x14ac:dyDescent="0.25">
      <c r="A11" s="3" t="s">
        <v>7</v>
      </c>
      <c r="B11" s="6"/>
      <c r="C11" s="505"/>
    </row>
    <row r="12" spans="1:11" x14ac:dyDescent="0.25">
      <c r="A12" s="4">
        <v>0</v>
      </c>
      <c r="B12" s="4">
        <v>1</v>
      </c>
      <c r="C12" s="7">
        <v>2</v>
      </c>
    </row>
    <row r="13" spans="1:11" ht="15.5" x14ac:dyDescent="0.35">
      <c r="A13" s="35" t="s">
        <v>12</v>
      </c>
      <c r="B13" s="17" t="s">
        <v>1</v>
      </c>
      <c r="C13" s="453">
        <f>C15+C19</f>
        <v>2</v>
      </c>
      <c r="K13" s="149"/>
    </row>
    <row r="14" spans="1:11" ht="14" x14ac:dyDescent="0.3">
      <c r="A14" s="16"/>
      <c r="B14" s="18" t="s">
        <v>2</v>
      </c>
      <c r="C14" s="453">
        <f>C16+C20</f>
        <v>2</v>
      </c>
    </row>
    <row r="15" spans="1:11" s="15" customFormat="1" ht="14" x14ac:dyDescent="0.3">
      <c r="A15" s="450" t="s">
        <v>73</v>
      </c>
      <c r="B15" s="227" t="s">
        <v>1</v>
      </c>
      <c r="C15" s="48">
        <f>C17</f>
        <v>6896</v>
      </c>
    </row>
    <row r="16" spans="1:11" s="15" customFormat="1" ht="14" x14ac:dyDescent="0.3">
      <c r="A16" s="235" t="s">
        <v>15</v>
      </c>
      <c r="B16" s="188" t="s">
        <v>2</v>
      </c>
      <c r="C16" s="48">
        <f>C18</f>
        <v>6896</v>
      </c>
    </row>
    <row r="17" spans="1:53" s="103" customFormat="1" ht="14" x14ac:dyDescent="0.3">
      <c r="A17" s="315" t="s">
        <v>29</v>
      </c>
      <c r="B17" s="308" t="s">
        <v>1</v>
      </c>
      <c r="C17" s="94">
        <f>C32+C72</f>
        <v>6896</v>
      </c>
      <c r="M17" s="304"/>
      <c r="N17" s="304"/>
    </row>
    <row r="18" spans="1:53" s="103" customFormat="1" ht="14" x14ac:dyDescent="0.3">
      <c r="A18" s="249"/>
      <c r="B18" s="231" t="s">
        <v>2</v>
      </c>
      <c r="C18" s="94">
        <f>C33+C73</f>
        <v>6896</v>
      </c>
    </row>
    <row r="19" spans="1:53" s="46" customFormat="1" ht="13" x14ac:dyDescent="0.3">
      <c r="A19" s="26" t="s">
        <v>17</v>
      </c>
      <c r="B19" s="77" t="s">
        <v>1</v>
      </c>
      <c r="C19" s="30">
        <f t="shared" ref="C19:C22" si="0">C21</f>
        <v>-6894</v>
      </c>
    </row>
    <row r="20" spans="1:53" s="46" customFormat="1" ht="13" x14ac:dyDescent="0.3">
      <c r="A20" s="10" t="s">
        <v>9</v>
      </c>
      <c r="B20" s="80" t="s">
        <v>2</v>
      </c>
      <c r="C20" s="30">
        <f t="shared" si="0"/>
        <v>-6894</v>
      </c>
    </row>
    <row r="21" spans="1:53" s="46" customFormat="1" ht="13" x14ac:dyDescent="0.3">
      <c r="A21" s="12" t="s">
        <v>10</v>
      </c>
      <c r="B21" s="63" t="s">
        <v>1</v>
      </c>
      <c r="C21" s="28">
        <f t="shared" si="0"/>
        <v>-6894</v>
      </c>
      <c r="D21" s="45"/>
      <c r="E21" s="45"/>
      <c r="F21" s="45"/>
      <c r="G21" s="45"/>
      <c r="H21" s="45"/>
      <c r="I21" s="45"/>
    </row>
    <row r="22" spans="1:53" s="46" customFormat="1" ht="13" x14ac:dyDescent="0.3">
      <c r="A22" s="11"/>
      <c r="B22" s="42" t="s">
        <v>2</v>
      </c>
      <c r="C22" s="28">
        <f t="shared" si="0"/>
        <v>-6894</v>
      </c>
      <c r="D22" s="45"/>
      <c r="E22" s="45"/>
      <c r="F22" s="45"/>
      <c r="G22" s="45"/>
      <c r="H22" s="45"/>
      <c r="I22" s="45"/>
    </row>
    <row r="23" spans="1:53" s="46" customFormat="1" ht="13" x14ac:dyDescent="0.3">
      <c r="A23" s="36" t="s">
        <v>23</v>
      </c>
      <c r="B23" s="13" t="s">
        <v>1</v>
      </c>
      <c r="C23" s="48">
        <f>C25</f>
        <v>-6894</v>
      </c>
    </row>
    <row r="24" spans="1:53" s="46" customFormat="1" x14ac:dyDescent="0.25">
      <c r="A24" s="10"/>
      <c r="B24" s="14" t="s">
        <v>2</v>
      </c>
      <c r="C24" s="48">
        <f>C26</f>
        <v>-6894</v>
      </c>
      <c r="D24" s="48" t="e">
        <f>#REF!</f>
        <v>#REF!</v>
      </c>
    </row>
    <row r="25" spans="1:53" s="46" customFormat="1" x14ac:dyDescent="0.25">
      <c r="A25" s="21" t="s">
        <v>27</v>
      </c>
      <c r="B25" s="13" t="s">
        <v>1</v>
      </c>
      <c r="C25" s="94">
        <f>C40</f>
        <v>-6894</v>
      </c>
    </row>
    <row r="26" spans="1:53" s="46" customFormat="1" x14ac:dyDescent="0.25">
      <c r="A26" s="20"/>
      <c r="B26" s="14" t="s">
        <v>2</v>
      </c>
      <c r="C26" s="94">
        <f>C41</f>
        <v>-6894</v>
      </c>
    </row>
    <row r="27" spans="1:53" s="53" customFormat="1" ht="13" x14ac:dyDescent="0.3">
      <c r="A27" s="56" t="s">
        <v>25</v>
      </c>
      <c r="B27" s="56"/>
      <c r="C27" s="56"/>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row>
    <row r="28" spans="1:53" ht="15.5" x14ac:dyDescent="0.35">
      <c r="A28" s="57" t="s">
        <v>32</v>
      </c>
      <c r="B28" s="62" t="s">
        <v>1</v>
      </c>
      <c r="C28" s="19">
        <f>C30+C34</f>
        <v>-7505</v>
      </c>
    </row>
    <row r="29" spans="1:53" ht="13" x14ac:dyDescent="0.3">
      <c r="A29" s="41"/>
      <c r="B29" s="42" t="s">
        <v>2</v>
      </c>
      <c r="C29" s="19">
        <f>C31+C35</f>
        <v>-7505</v>
      </c>
    </row>
    <row r="30" spans="1:53" s="15" customFormat="1" ht="14" x14ac:dyDescent="0.3">
      <c r="A30" s="450" t="s">
        <v>73</v>
      </c>
      <c r="B30" s="227" t="s">
        <v>1</v>
      </c>
      <c r="C30" s="189">
        <f>C32</f>
        <v>-611</v>
      </c>
    </row>
    <row r="31" spans="1:53" s="15" customFormat="1" ht="14" x14ac:dyDescent="0.3">
      <c r="A31" s="235" t="s">
        <v>15</v>
      </c>
      <c r="B31" s="188" t="s">
        <v>2</v>
      </c>
      <c r="C31" s="189">
        <f>C33</f>
        <v>-611</v>
      </c>
    </row>
    <row r="32" spans="1:53" s="103" customFormat="1" ht="14" x14ac:dyDescent="0.3">
      <c r="A32" s="311" t="s">
        <v>29</v>
      </c>
      <c r="B32" s="308" t="s">
        <v>1</v>
      </c>
      <c r="C32" s="186">
        <f>C62</f>
        <v>-611</v>
      </c>
      <c r="M32" s="304"/>
      <c r="N32" s="304"/>
    </row>
    <row r="33" spans="1:5" s="103" customFormat="1" ht="14" x14ac:dyDescent="0.3">
      <c r="A33" s="311"/>
      <c r="B33" s="231" t="s">
        <v>2</v>
      </c>
      <c r="C33" s="186">
        <f>C63</f>
        <v>-611</v>
      </c>
    </row>
    <row r="34" spans="1:5" ht="13" x14ac:dyDescent="0.3">
      <c r="A34" s="34" t="s">
        <v>43</v>
      </c>
      <c r="B34" s="5" t="s">
        <v>1</v>
      </c>
      <c r="C34" s="97">
        <f>C36</f>
        <v>-6894</v>
      </c>
    </row>
    <row r="35" spans="1:5" x14ac:dyDescent="0.25">
      <c r="A35" s="10" t="s">
        <v>9</v>
      </c>
      <c r="B35" s="7" t="s">
        <v>2</v>
      </c>
      <c r="C35" s="97">
        <f>C37</f>
        <v>-6894</v>
      </c>
    </row>
    <row r="36" spans="1:5" s="46" customFormat="1" ht="13" x14ac:dyDescent="0.3">
      <c r="A36" s="12" t="s">
        <v>10</v>
      </c>
      <c r="B36" s="63" t="s">
        <v>1</v>
      </c>
      <c r="C36" s="97">
        <f t="shared" ref="C36:C39" si="1">C38</f>
        <v>-6894</v>
      </c>
    </row>
    <row r="37" spans="1:5" s="46" customFormat="1" ht="13" x14ac:dyDescent="0.3">
      <c r="A37" s="11"/>
      <c r="B37" s="42" t="s">
        <v>2</v>
      </c>
      <c r="C37" s="97">
        <f t="shared" si="1"/>
        <v>-6894</v>
      </c>
    </row>
    <row r="38" spans="1:5" s="46" customFormat="1" x14ac:dyDescent="0.25">
      <c r="A38" s="20" t="s">
        <v>26</v>
      </c>
      <c r="B38" s="13" t="s">
        <v>1</v>
      </c>
      <c r="C38" s="97">
        <f t="shared" si="1"/>
        <v>-6894</v>
      </c>
    </row>
    <row r="39" spans="1:5" s="46" customFormat="1" x14ac:dyDescent="0.25">
      <c r="A39" s="20"/>
      <c r="B39" s="14" t="s">
        <v>2</v>
      </c>
      <c r="C39" s="97">
        <f t="shared" si="1"/>
        <v>-6894</v>
      </c>
    </row>
    <row r="40" spans="1:5" s="46" customFormat="1" x14ac:dyDescent="0.25">
      <c r="A40" s="21" t="s">
        <v>27</v>
      </c>
      <c r="B40" s="13" t="s">
        <v>1</v>
      </c>
      <c r="C40" s="97">
        <f>C51</f>
        <v>-6894</v>
      </c>
    </row>
    <row r="41" spans="1:5" s="46" customFormat="1" x14ac:dyDescent="0.25">
      <c r="A41" s="20"/>
      <c r="B41" s="14" t="s">
        <v>2</v>
      </c>
      <c r="C41" s="97">
        <f>C52</f>
        <v>-6894</v>
      </c>
    </row>
    <row r="42" spans="1:5" s="103" customFormat="1" ht="13" x14ac:dyDescent="0.3">
      <c r="A42" s="484" t="s">
        <v>40</v>
      </c>
      <c r="B42" s="485"/>
      <c r="C42" s="486"/>
    </row>
    <row r="43" spans="1:5" s="46" customFormat="1" ht="13" x14ac:dyDescent="0.3">
      <c r="A43" s="78" t="s">
        <v>14</v>
      </c>
      <c r="B43" s="62" t="s">
        <v>1</v>
      </c>
      <c r="C43" s="48">
        <f>C45</f>
        <v>-6894</v>
      </c>
      <c r="E43" s="250"/>
    </row>
    <row r="44" spans="1:5" s="46" customFormat="1" x14ac:dyDescent="0.25">
      <c r="A44" s="10" t="s">
        <v>15</v>
      </c>
      <c r="B44" s="42" t="s">
        <v>2</v>
      </c>
      <c r="C44" s="48">
        <f>C46</f>
        <v>-6894</v>
      </c>
    </row>
    <row r="45" spans="1:5" ht="13" x14ac:dyDescent="0.3">
      <c r="A45" s="34" t="s">
        <v>43</v>
      </c>
      <c r="B45" s="5" t="s">
        <v>1</v>
      </c>
      <c r="C45" s="97">
        <f>C47</f>
        <v>-6894</v>
      </c>
    </row>
    <row r="46" spans="1:5" x14ac:dyDescent="0.25">
      <c r="A46" s="10" t="s">
        <v>9</v>
      </c>
      <c r="B46" s="7" t="s">
        <v>2</v>
      </c>
      <c r="C46" s="97">
        <f>C48</f>
        <v>-6894</v>
      </c>
    </row>
    <row r="47" spans="1:5" s="46" customFormat="1" ht="13" x14ac:dyDescent="0.3">
      <c r="A47" s="12" t="s">
        <v>10</v>
      </c>
      <c r="B47" s="63" t="s">
        <v>1</v>
      </c>
      <c r="C47" s="97">
        <f t="shared" ref="C47:C50" si="2">C49</f>
        <v>-6894</v>
      </c>
    </row>
    <row r="48" spans="1:5" s="46" customFormat="1" ht="13" x14ac:dyDescent="0.3">
      <c r="A48" s="11"/>
      <c r="B48" s="42" t="s">
        <v>2</v>
      </c>
      <c r="C48" s="97">
        <f t="shared" si="2"/>
        <v>-6894</v>
      </c>
    </row>
    <row r="49" spans="1:26" s="46" customFormat="1" x14ac:dyDescent="0.25">
      <c r="A49" s="20" t="s">
        <v>26</v>
      </c>
      <c r="B49" s="13" t="s">
        <v>1</v>
      </c>
      <c r="C49" s="97">
        <f t="shared" si="2"/>
        <v>-6894</v>
      </c>
    </row>
    <row r="50" spans="1:26" s="46" customFormat="1" x14ac:dyDescent="0.25">
      <c r="A50" s="20"/>
      <c r="B50" s="14" t="s">
        <v>2</v>
      </c>
      <c r="C50" s="97">
        <f t="shared" si="2"/>
        <v>-6894</v>
      </c>
    </row>
    <row r="51" spans="1:26" s="46" customFormat="1" x14ac:dyDescent="0.25">
      <c r="A51" s="21" t="s">
        <v>27</v>
      </c>
      <c r="B51" s="13" t="s">
        <v>1</v>
      </c>
      <c r="C51" s="97">
        <f>C53</f>
        <v>-6894</v>
      </c>
    </row>
    <row r="52" spans="1:26" s="46" customFormat="1" x14ac:dyDescent="0.25">
      <c r="A52" s="20"/>
      <c r="B52" s="14" t="s">
        <v>2</v>
      </c>
      <c r="C52" s="97">
        <f>C54</f>
        <v>-6894</v>
      </c>
    </row>
    <row r="53" spans="1:26" s="69" customFormat="1" ht="14" x14ac:dyDescent="0.3">
      <c r="A53" s="241" t="s">
        <v>466</v>
      </c>
      <c r="B53" s="212" t="s">
        <v>1</v>
      </c>
      <c r="C53" s="213">
        <f>C55</f>
        <v>-6894</v>
      </c>
    </row>
    <row r="54" spans="1:26" s="69" customFormat="1" ht="14" x14ac:dyDescent="0.3">
      <c r="A54" s="447"/>
      <c r="B54" s="214" t="s">
        <v>2</v>
      </c>
      <c r="C54" s="213">
        <f>C56</f>
        <v>-6894</v>
      </c>
    </row>
    <row r="55" spans="1:26" s="96" customFormat="1" ht="15.75" customHeight="1" x14ac:dyDescent="0.3">
      <c r="A55" s="448" t="s">
        <v>134</v>
      </c>
      <c r="B55" s="266" t="s">
        <v>1</v>
      </c>
      <c r="C55" s="449">
        <v>-6894</v>
      </c>
    </row>
    <row r="56" spans="1:26" s="103" customFormat="1" ht="14" x14ac:dyDescent="0.3">
      <c r="A56" s="243"/>
      <c r="B56" s="239" t="s">
        <v>2</v>
      </c>
      <c r="C56" s="206">
        <v>-6894</v>
      </c>
    </row>
    <row r="57" spans="1:26" s="251" customFormat="1" ht="14" x14ac:dyDescent="0.3">
      <c r="A57" s="487" t="s">
        <v>46</v>
      </c>
      <c r="B57" s="487"/>
      <c r="C57" s="487"/>
      <c r="D57" s="15"/>
      <c r="E57" s="15"/>
      <c r="F57" s="15"/>
      <c r="G57" s="15"/>
      <c r="H57" s="15"/>
      <c r="I57" s="15"/>
      <c r="J57" s="15"/>
      <c r="K57" s="15"/>
      <c r="L57" s="15"/>
      <c r="M57" s="15"/>
      <c r="N57" s="15"/>
      <c r="O57" s="15"/>
      <c r="P57" s="15"/>
      <c r="Q57" s="15"/>
      <c r="R57" s="15"/>
      <c r="S57" s="15"/>
      <c r="T57" s="15"/>
      <c r="U57" s="15"/>
      <c r="V57" s="15"/>
      <c r="W57" s="15"/>
      <c r="X57" s="15"/>
      <c r="Y57" s="15"/>
      <c r="Z57" s="15"/>
    </row>
    <row r="58" spans="1:26" s="15" customFormat="1" ht="14" x14ac:dyDescent="0.3">
      <c r="A58" s="223" t="s">
        <v>14</v>
      </c>
      <c r="B58" s="224" t="s">
        <v>1</v>
      </c>
      <c r="C58" s="225">
        <f t="shared" ref="C58:C59" si="3">C60</f>
        <v>-611</v>
      </c>
    </row>
    <row r="59" spans="1:26" s="15" customFormat="1" ht="14" x14ac:dyDescent="0.3">
      <c r="A59" s="187" t="s">
        <v>15</v>
      </c>
      <c r="B59" s="188" t="s">
        <v>2</v>
      </c>
      <c r="C59" s="225">
        <f t="shared" si="3"/>
        <v>-611</v>
      </c>
    </row>
    <row r="60" spans="1:26" s="15" customFormat="1" ht="14" x14ac:dyDescent="0.3">
      <c r="A60" s="450" t="s">
        <v>73</v>
      </c>
      <c r="B60" s="227" t="s">
        <v>1</v>
      </c>
      <c r="C60" s="189">
        <f>C62</f>
        <v>-611</v>
      </c>
    </row>
    <row r="61" spans="1:26" s="15" customFormat="1" ht="14" x14ac:dyDescent="0.3">
      <c r="A61" s="235" t="s">
        <v>15</v>
      </c>
      <c r="B61" s="188" t="s">
        <v>2</v>
      </c>
      <c r="C61" s="189">
        <f>C63</f>
        <v>-611</v>
      </c>
    </row>
    <row r="62" spans="1:26" s="103" customFormat="1" ht="14" x14ac:dyDescent="0.3">
      <c r="A62" s="311" t="s">
        <v>29</v>
      </c>
      <c r="B62" s="308" t="s">
        <v>1</v>
      </c>
      <c r="C62" s="186">
        <f>C64</f>
        <v>-611</v>
      </c>
      <c r="M62" s="304"/>
      <c r="N62" s="304"/>
    </row>
    <row r="63" spans="1:26" s="103" customFormat="1" ht="14" x14ac:dyDescent="0.3">
      <c r="A63" s="311"/>
      <c r="B63" s="231" t="s">
        <v>2</v>
      </c>
      <c r="C63" s="186">
        <f>C65</f>
        <v>-611</v>
      </c>
    </row>
    <row r="64" spans="1:26" s="96" customFormat="1" ht="30.75" customHeight="1" x14ac:dyDescent="0.3">
      <c r="A64" s="471" t="s">
        <v>491</v>
      </c>
      <c r="B64" s="190" t="s">
        <v>1</v>
      </c>
      <c r="C64" s="449">
        <v>-611</v>
      </c>
      <c r="D64" s="451"/>
      <c r="E64" s="451"/>
      <c r="F64" s="451"/>
      <c r="G64" s="451"/>
      <c r="H64" s="451"/>
      <c r="I64" s="451"/>
    </row>
    <row r="65" spans="1:26" s="103" customFormat="1" ht="14" x14ac:dyDescent="0.3">
      <c r="A65" s="319"/>
      <c r="B65" s="92" t="s">
        <v>2</v>
      </c>
      <c r="C65" s="206">
        <v>-611</v>
      </c>
      <c r="D65" s="95"/>
      <c r="E65" s="95"/>
      <c r="F65" s="95"/>
      <c r="G65" s="95"/>
      <c r="H65" s="95"/>
      <c r="I65" s="95"/>
    </row>
    <row r="66" spans="1:26" ht="13" x14ac:dyDescent="0.3">
      <c r="A66" s="54" t="s">
        <v>42</v>
      </c>
      <c r="B66" s="55"/>
      <c r="C66" s="144"/>
      <c r="D66" s="75"/>
      <c r="E66" s="75"/>
      <c r="F66" s="75"/>
      <c r="G66" s="75"/>
      <c r="H66" s="75"/>
      <c r="I66" s="75"/>
    </row>
    <row r="67" spans="1:26" ht="13" x14ac:dyDescent="0.3">
      <c r="A67" s="107" t="s">
        <v>14</v>
      </c>
      <c r="B67" s="108"/>
      <c r="C67" s="119"/>
      <c r="D67" s="109"/>
      <c r="E67" s="109"/>
      <c r="F67" s="109"/>
      <c r="G67" s="109"/>
      <c r="H67" s="109"/>
      <c r="I67" s="110"/>
    </row>
    <row r="68" spans="1:26" x14ac:dyDescent="0.25">
      <c r="A68" s="90" t="s">
        <v>22</v>
      </c>
      <c r="B68" s="86" t="s">
        <v>1</v>
      </c>
      <c r="C68" s="70">
        <f>C70</f>
        <v>7507</v>
      </c>
      <c r="D68" s="44"/>
      <c r="E68" s="44"/>
      <c r="F68" s="44"/>
      <c r="G68" s="44"/>
      <c r="H68" s="44"/>
      <c r="I68" s="91"/>
    </row>
    <row r="69" spans="1:26" x14ac:dyDescent="0.25">
      <c r="A69" s="90"/>
      <c r="B69" s="86" t="s">
        <v>2</v>
      </c>
      <c r="C69" s="70">
        <f>C71</f>
        <v>7507</v>
      </c>
      <c r="D69" s="44"/>
      <c r="E69" s="44"/>
      <c r="F69" s="44"/>
      <c r="G69" s="44"/>
      <c r="H69" s="44"/>
      <c r="I69" s="91"/>
    </row>
    <row r="70" spans="1:26" ht="14" x14ac:dyDescent="0.3">
      <c r="A70" s="450" t="s">
        <v>73</v>
      </c>
      <c r="B70" s="5" t="s">
        <v>1</v>
      </c>
      <c r="C70" s="28">
        <f>C72</f>
        <v>7507</v>
      </c>
      <c r="D70" s="44"/>
      <c r="E70" s="44"/>
      <c r="F70" s="44"/>
      <c r="G70" s="44"/>
      <c r="H70" s="44"/>
      <c r="I70" s="44"/>
    </row>
    <row r="71" spans="1:26" ht="13" x14ac:dyDescent="0.3">
      <c r="A71" s="10" t="s">
        <v>20</v>
      </c>
      <c r="B71" s="7" t="s">
        <v>2</v>
      </c>
      <c r="C71" s="28">
        <f>C73</f>
        <v>7507</v>
      </c>
      <c r="D71" s="44"/>
      <c r="E71" s="44"/>
      <c r="F71" s="44"/>
      <c r="G71" s="44"/>
      <c r="H71" s="44"/>
      <c r="I71" s="44"/>
    </row>
    <row r="72" spans="1:26" ht="14" x14ac:dyDescent="0.3">
      <c r="A72" s="311" t="s">
        <v>29</v>
      </c>
      <c r="B72" s="63" t="s">
        <v>1</v>
      </c>
      <c r="C72" s="70">
        <f>C79</f>
        <v>7507</v>
      </c>
    </row>
    <row r="73" spans="1:26" ht="13" x14ac:dyDescent="0.3">
      <c r="A73" s="11"/>
      <c r="B73" s="42" t="s">
        <v>2</v>
      </c>
      <c r="C73" s="70">
        <f>C80</f>
        <v>7507</v>
      </c>
    </row>
    <row r="74" spans="1:26" s="251" customFormat="1" ht="14" x14ac:dyDescent="0.3">
      <c r="A74" s="487" t="s">
        <v>46</v>
      </c>
      <c r="B74" s="487"/>
      <c r="C74" s="487"/>
      <c r="D74" s="15"/>
      <c r="E74" s="15"/>
      <c r="F74" s="15"/>
      <c r="G74" s="15"/>
      <c r="H74" s="15"/>
      <c r="I74" s="15"/>
      <c r="J74" s="15"/>
      <c r="K74" s="15"/>
      <c r="L74" s="15"/>
      <c r="M74" s="15"/>
      <c r="N74" s="15"/>
      <c r="O74" s="15"/>
      <c r="P74" s="15"/>
      <c r="Q74" s="15"/>
      <c r="R74" s="15"/>
      <c r="S74" s="15"/>
      <c r="T74" s="15"/>
      <c r="U74" s="15"/>
      <c r="V74" s="15"/>
      <c r="W74" s="15"/>
      <c r="X74" s="15"/>
      <c r="Y74" s="15"/>
      <c r="Z74" s="15"/>
    </row>
    <row r="75" spans="1:26" s="15" customFormat="1" ht="14" x14ac:dyDescent="0.3">
      <c r="A75" s="223" t="s">
        <v>14</v>
      </c>
      <c r="B75" s="224" t="s">
        <v>1</v>
      </c>
      <c r="C75" s="225">
        <f t="shared" ref="C75:C80" si="4">C77</f>
        <v>7507</v>
      </c>
    </row>
    <row r="76" spans="1:26" s="15" customFormat="1" ht="14" x14ac:dyDescent="0.3">
      <c r="A76" s="187" t="s">
        <v>15</v>
      </c>
      <c r="B76" s="188" t="s">
        <v>2</v>
      </c>
      <c r="C76" s="225">
        <f t="shared" si="4"/>
        <v>7507</v>
      </c>
    </row>
    <row r="77" spans="1:26" s="15" customFormat="1" ht="14" x14ac:dyDescent="0.3">
      <c r="A77" s="450" t="s">
        <v>73</v>
      </c>
      <c r="B77" s="227" t="s">
        <v>1</v>
      </c>
      <c r="C77" s="189">
        <f t="shared" si="4"/>
        <v>7507</v>
      </c>
    </row>
    <row r="78" spans="1:26" s="15" customFormat="1" ht="14" x14ac:dyDescent="0.3">
      <c r="A78" s="235" t="s">
        <v>15</v>
      </c>
      <c r="B78" s="188" t="s">
        <v>2</v>
      </c>
      <c r="C78" s="189">
        <f t="shared" si="4"/>
        <v>7507</v>
      </c>
    </row>
    <row r="79" spans="1:26" s="103" customFormat="1" ht="14" x14ac:dyDescent="0.3">
      <c r="A79" s="311" t="s">
        <v>29</v>
      </c>
      <c r="B79" s="308" t="s">
        <v>1</v>
      </c>
      <c r="C79" s="186">
        <f t="shared" si="4"/>
        <v>7507</v>
      </c>
      <c r="M79" s="304"/>
      <c r="N79" s="304"/>
    </row>
    <row r="80" spans="1:26" s="103" customFormat="1" ht="14" x14ac:dyDescent="0.3">
      <c r="A80" s="311"/>
      <c r="B80" s="231" t="s">
        <v>2</v>
      </c>
      <c r="C80" s="186">
        <f t="shared" si="4"/>
        <v>7507</v>
      </c>
    </row>
    <row r="81" spans="1:9" s="96" customFormat="1" ht="46.5" customHeight="1" x14ac:dyDescent="0.3">
      <c r="A81" s="452" t="s">
        <v>494</v>
      </c>
      <c r="B81" s="190" t="s">
        <v>1</v>
      </c>
      <c r="C81" s="449">
        <v>7507</v>
      </c>
      <c r="D81" s="451"/>
      <c r="E81" s="451"/>
      <c r="F81" s="451"/>
      <c r="G81" s="451"/>
      <c r="H81" s="451"/>
      <c r="I81" s="451"/>
    </row>
    <row r="82" spans="1:9" s="103" customFormat="1" ht="14" x14ac:dyDescent="0.3">
      <c r="A82" s="319"/>
      <c r="B82" s="92" t="s">
        <v>2</v>
      </c>
      <c r="C82" s="206">
        <v>7507</v>
      </c>
      <c r="D82" s="95"/>
      <c r="E82" s="95"/>
      <c r="F82" s="95"/>
      <c r="G82" s="95"/>
      <c r="H82" s="95"/>
      <c r="I82" s="95"/>
    </row>
    <row r="83" spans="1:9" s="15" customFormat="1" x14ac:dyDescent="0.25">
      <c r="B83" s="210"/>
      <c r="C83" s="44"/>
      <c r="D83" s="44"/>
      <c r="E83" s="44"/>
      <c r="F83" s="44"/>
      <c r="G83" s="44"/>
      <c r="H83" s="44"/>
      <c r="I83" s="44"/>
    </row>
    <row r="84" spans="1:9" s="15" customFormat="1" x14ac:dyDescent="0.25">
      <c r="B84" s="210"/>
      <c r="C84" s="44"/>
      <c r="D84" s="44"/>
      <c r="E84" s="44"/>
      <c r="F84" s="44"/>
      <c r="G84" s="44"/>
      <c r="H84" s="44"/>
      <c r="I84" s="44"/>
    </row>
    <row r="85" spans="1:9" s="15" customFormat="1" x14ac:dyDescent="0.25">
      <c r="B85" s="210"/>
      <c r="C85" s="44"/>
      <c r="D85" s="44"/>
      <c r="E85" s="44"/>
      <c r="F85" s="44"/>
      <c r="G85" s="44"/>
      <c r="H85" s="44"/>
      <c r="I85" s="44"/>
    </row>
    <row r="86" spans="1:9" s="15" customFormat="1" x14ac:dyDescent="0.25">
      <c r="B86" s="210"/>
      <c r="C86" s="44"/>
      <c r="D86" s="44"/>
      <c r="E86" s="44"/>
      <c r="F86" s="44"/>
      <c r="G86" s="44"/>
      <c r="H86" s="44"/>
      <c r="I86" s="44"/>
    </row>
    <row r="87" spans="1:9" x14ac:dyDescent="0.25">
      <c r="A87" s="488"/>
      <c r="B87" s="489"/>
      <c r="C87" s="489"/>
    </row>
    <row r="88" spans="1:9" x14ac:dyDescent="0.25">
      <c r="A88" s="488"/>
      <c r="B88" s="489"/>
      <c r="C88" s="489"/>
    </row>
    <row r="89" spans="1:9" x14ac:dyDescent="0.25">
      <c r="A89" s="200"/>
      <c r="B89" s="201"/>
      <c r="C89" s="201"/>
    </row>
    <row r="90" spans="1:9" x14ac:dyDescent="0.25">
      <c r="A90" s="200"/>
      <c r="B90" s="201"/>
      <c r="C90" s="201"/>
    </row>
    <row r="91" spans="1:9" x14ac:dyDescent="0.25">
      <c r="A91" s="200"/>
      <c r="B91" s="201"/>
      <c r="C91" s="201"/>
    </row>
    <row r="92" spans="1:9" x14ac:dyDescent="0.25">
      <c r="A92" s="46"/>
    </row>
    <row r="93" spans="1:9" x14ac:dyDescent="0.25">
      <c r="A93" s="46"/>
    </row>
    <row r="94" spans="1:9" x14ac:dyDescent="0.25">
      <c r="A94" s="46"/>
    </row>
    <row r="101" spans="1:1" x14ac:dyDescent="0.25">
      <c r="A101" s="15"/>
    </row>
    <row r="102" spans="1:1" x14ac:dyDescent="0.25">
      <c r="A102" s="15"/>
    </row>
  </sheetData>
  <mergeCells count="9">
    <mergeCell ref="A87:C87"/>
    <mergeCell ref="A88:C88"/>
    <mergeCell ref="A42:C42"/>
    <mergeCell ref="A74:C74"/>
    <mergeCell ref="A1:C1"/>
    <mergeCell ref="A2:C2"/>
    <mergeCell ref="A7:C7"/>
    <mergeCell ref="C9:C11"/>
    <mergeCell ref="A57:C57"/>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A212"/>
  <sheetViews>
    <sheetView topLeftCell="A16" workbookViewId="0">
      <selection activeCell="L59" sqref="L59"/>
    </sheetView>
  </sheetViews>
  <sheetFormatPr defaultRowHeight="12.5" x14ac:dyDescent="0.25"/>
  <cols>
    <col min="1" max="1" width="60" customWidth="1"/>
    <col min="2" max="2" width="6.81640625" style="1" customWidth="1"/>
    <col min="3" max="3" width="17" customWidth="1"/>
    <col min="4" max="4" width="0" hidden="1" customWidth="1"/>
    <col min="6" max="9" width="0" hidden="1" customWidth="1"/>
  </cols>
  <sheetData>
    <row r="1" spans="1:11" x14ac:dyDescent="0.25">
      <c r="A1" s="506" t="s">
        <v>447</v>
      </c>
      <c r="B1" s="501"/>
      <c r="C1" s="501"/>
    </row>
    <row r="2" spans="1:11" x14ac:dyDescent="0.25">
      <c r="A2" s="500" t="s">
        <v>64</v>
      </c>
      <c r="B2" s="501"/>
      <c r="C2" s="501"/>
    </row>
    <row r="3" spans="1:11" x14ac:dyDescent="0.25">
      <c r="A3" s="120" t="s">
        <v>3</v>
      </c>
    </row>
    <row r="4" spans="1:11" x14ac:dyDescent="0.25">
      <c r="A4" t="s">
        <v>4</v>
      </c>
    </row>
    <row r="7" spans="1:11" ht="26.25" customHeight="1" x14ac:dyDescent="0.25">
      <c r="A7" s="502" t="s">
        <v>446</v>
      </c>
      <c r="B7" s="502"/>
      <c r="C7" s="502"/>
    </row>
    <row r="8" spans="1:11" ht="16.5" customHeight="1" x14ac:dyDescent="0.25">
      <c r="B8" s="2"/>
      <c r="C8" s="163" t="s">
        <v>11</v>
      </c>
    </row>
    <row r="9" spans="1:11" x14ac:dyDescent="0.25">
      <c r="A9" s="8" t="s">
        <v>5</v>
      </c>
      <c r="B9" s="5" t="s">
        <v>0</v>
      </c>
      <c r="C9" s="503" t="s">
        <v>436</v>
      </c>
    </row>
    <row r="10" spans="1:11" x14ac:dyDescent="0.25">
      <c r="A10" s="3" t="s">
        <v>6</v>
      </c>
      <c r="B10" s="6"/>
      <c r="C10" s="504"/>
    </row>
    <row r="11" spans="1:11" x14ac:dyDescent="0.25">
      <c r="A11" s="3" t="s">
        <v>7</v>
      </c>
      <c r="B11" s="6"/>
      <c r="C11" s="505"/>
    </row>
    <row r="12" spans="1:11" x14ac:dyDescent="0.25">
      <c r="A12" s="4">
        <v>0</v>
      </c>
      <c r="B12" s="4">
        <v>1</v>
      </c>
      <c r="C12" s="7">
        <v>2</v>
      </c>
    </row>
    <row r="13" spans="1:11" ht="15.5" x14ac:dyDescent="0.35">
      <c r="A13" s="35" t="s">
        <v>12</v>
      </c>
      <c r="B13" s="17" t="s">
        <v>1</v>
      </c>
      <c r="C13" s="59">
        <f>C15+C25</f>
        <v>11418</v>
      </c>
      <c r="K13" s="149"/>
    </row>
    <row r="14" spans="1:11" ht="13" x14ac:dyDescent="0.3">
      <c r="A14" s="16"/>
      <c r="B14" s="18" t="s">
        <v>2</v>
      </c>
      <c r="C14" s="59">
        <f>C16+C26</f>
        <v>11418</v>
      </c>
    </row>
    <row r="15" spans="1:11" ht="13" x14ac:dyDescent="0.3">
      <c r="A15" s="26" t="s">
        <v>21</v>
      </c>
      <c r="B15" s="13" t="s">
        <v>1</v>
      </c>
      <c r="C15" s="28">
        <f t="shared" ref="C15:C18" si="0">C17</f>
        <v>1</v>
      </c>
    </row>
    <row r="16" spans="1:11" ht="13" x14ac:dyDescent="0.3">
      <c r="A16" s="10" t="s">
        <v>9</v>
      </c>
      <c r="B16" s="14" t="s">
        <v>2</v>
      </c>
      <c r="C16" s="28">
        <f t="shared" si="0"/>
        <v>1</v>
      </c>
    </row>
    <row r="17" spans="1:9" ht="13" x14ac:dyDescent="0.3">
      <c r="A17" s="12" t="s">
        <v>10</v>
      </c>
      <c r="B17" s="5" t="s">
        <v>1</v>
      </c>
      <c r="C17" s="19">
        <f t="shared" si="0"/>
        <v>1</v>
      </c>
    </row>
    <row r="18" spans="1:9" ht="13" x14ac:dyDescent="0.3">
      <c r="A18" s="11"/>
      <c r="B18" s="7" t="s">
        <v>2</v>
      </c>
      <c r="C18" s="19">
        <f t="shared" si="0"/>
        <v>1</v>
      </c>
    </row>
    <row r="19" spans="1:9" x14ac:dyDescent="0.25">
      <c r="A19" s="21" t="s">
        <v>13</v>
      </c>
      <c r="B19" s="5" t="s">
        <v>1</v>
      </c>
      <c r="C19" s="19">
        <f>C21+C23</f>
        <v>1</v>
      </c>
    </row>
    <row r="20" spans="1:9" x14ac:dyDescent="0.25">
      <c r="A20" s="22"/>
      <c r="B20" s="42" t="s">
        <v>2</v>
      </c>
      <c r="C20" s="19">
        <f>C22+C24</f>
        <v>1</v>
      </c>
    </row>
    <row r="21" spans="1:9" x14ac:dyDescent="0.25">
      <c r="A21" s="25" t="s">
        <v>29</v>
      </c>
      <c r="B21" s="13" t="s">
        <v>1</v>
      </c>
      <c r="C21" s="19">
        <f>C42</f>
        <v>0</v>
      </c>
      <c r="D21" s="44"/>
      <c r="E21" s="44"/>
      <c r="F21" s="44"/>
      <c r="G21" s="44"/>
      <c r="H21" s="44"/>
      <c r="I21" s="44"/>
    </row>
    <row r="22" spans="1:9" x14ac:dyDescent="0.25">
      <c r="A22" s="9"/>
      <c r="B22" s="14" t="s">
        <v>2</v>
      </c>
      <c r="C22" s="19">
        <f>C43</f>
        <v>0</v>
      </c>
      <c r="D22" s="44"/>
      <c r="E22" s="44"/>
      <c r="F22" s="44"/>
      <c r="G22" s="44"/>
      <c r="H22" s="44"/>
      <c r="I22" s="44"/>
    </row>
    <row r="23" spans="1:9" x14ac:dyDescent="0.25">
      <c r="A23" s="23" t="s">
        <v>24</v>
      </c>
      <c r="B23" s="6" t="s">
        <v>1</v>
      </c>
      <c r="C23" s="19">
        <f>C72</f>
        <v>1</v>
      </c>
    </row>
    <row r="24" spans="1:9" x14ac:dyDescent="0.25">
      <c r="A24" s="9"/>
      <c r="B24" s="7" t="s">
        <v>2</v>
      </c>
      <c r="C24" s="19">
        <f>C73</f>
        <v>1</v>
      </c>
    </row>
    <row r="25" spans="1:9" s="46" customFormat="1" ht="13" x14ac:dyDescent="0.3">
      <c r="A25" s="26" t="s">
        <v>17</v>
      </c>
      <c r="B25" s="77" t="s">
        <v>1</v>
      </c>
      <c r="C25" s="30">
        <f t="shared" ref="C25:C30" si="1">C27</f>
        <v>11417</v>
      </c>
    </row>
    <row r="26" spans="1:9" s="46" customFormat="1" ht="13" x14ac:dyDescent="0.3">
      <c r="A26" s="10" t="s">
        <v>9</v>
      </c>
      <c r="B26" s="80" t="s">
        <v>2</v>
      </c>
      <c r="C26" s="30">
        <f t="shared" si="1"/>
        <v>11417</v>
      </c>
    </row>
    <row r="27" spans="1:9" s="46" customFormat="1" ht="13" x14ac:dyDescent="0.3">
      <c r="A27" s="12" t="s">
        <v>10</v>
      </c>
      <c r="B27" s="63" t="s">
        <v>1</v>
      </c>
      <c r="C27" s="28">
        <f t="shared" si="1"/>
        <v>11417</v>
      </c>
      <c r="D27" s="45"/>
      <c r="E27" s="45"/>
      <c r="F27" s="45"/>
      <c r="G27" s="45"/>
      <c r="H27" s="45"/>
      <c r="I27" s="45"/>
    </row>
    <row r="28" spans="1:9" s="46" customFormat="1" ht="13" x14ac:dyDescent="0.3">
      <c r="A28" s="11"/>
      <c r="B28" s="42" t="s">
        <v>2</v>
      </c>
      <c r="C28" s="28">
        <f t="shared" si="1"/>
        <v>11417</v>
      </c>
      <c r="D28" s="45"/>
      <c r="E28" s="45"/>
      <c r="F28" s="45"/>
      <c r="G28" s="45"/>
      <c r="H28" s="45"/>
      <c r="I28" s="45"/>
    </row>
    <row r="29" spans="1:9" s="46" customFormat="1" ht="13" x14ac:dyDescent="0.3">
      <c r="A29" s="36" t="s">
        <v>23</v>
      </c>
      <c r="B29" s="13" t="s">
        <v>1</v>
      </c>
      <c r="C29" s="48">
        <f t="shared" si="1"/>
        <v>11417</v>
      </c>
    </row>
    <row r="30" spans="1:9" s="46" customFormat="1" x14ac:dyDescent="0.25">
      <c r="A30" s="10"/>
      <c r="B30" s="14" t="s">
        <v>2</v>
      </c>
      <c r="C30" s="48">
        <f t="shared" si="1"/>
        <v>11417</v>
      </c>
      <c r="D30" s="48">
        <f>D32</f>
        <v>0</v>
      </c>
    </row>
    <row r="31" spans="1:9" s="46" customFormat="1" x14ac:dyDescent="0.25">
      <c r="A31" s="27" t="s">
        <v>16</v>
      </c>
      <c r="B31" s="63" t="s">
        <v>1</v>
      </c>
      <c r="C31" s="48">
        <f>C80</f>
        <v>11417</v>
      </c>
    </row>
    <row r="32" spans="1:9" s="46" customFormat="1" x14ac:dyDescent="0.25">
      <c r="A32" s="10"/>
      <c r="B32" s="42" t="s">
        <v>2</v>
      </c>
      <c r="C32" s="48">
        <f>C81</f>
        <v>11417</v>
      </c>
    </row>
    <row r="33" spans="1:53" s="53" customFormat="1" ht="13" x14ac:dyDescent="0.3">
      <c r="A33" s="56" t="s">
        <v>25</v>
      </c>
      <c r="B33" s="56"/>
      <c r="C33" s="56"/>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row>
    <row r="34" spans="1:53" ht="15.5" x14ac:dyDescent="0.35">
      <c r="A34" s="57" t="s">
        <v>32</v>
      </c>
      <c r="B34" s="62" t="s">
        <v>1</v>
      </c>
      <c r="C34" s="19">
        <f t="shared" ref="C34:C41" si="2">C36</f>
        <v>0</v>
      </c>
    </row>
    <row r="35" spans="1:53" ht="13" x14ac:dyDescent="0.3">
      <c r="A35" s="41"/>
      <c r="B35" s="42" t="s">
        <v>2</v>
      </c>
      <c r="C35" s="19">
        <f t="shared" si="2"/>
        <v>0</v>
      </c>
    </row>
    <row r="36" spans="1:53" ht="13" x14ac:dyDescent="0.3">
      <c r="A36" s="37" t="s">
        <v>19</v>
      </c>
      <c r="B36" s="24" t="s">
        <v>1</v>
      </c>
      <c r="C36" s="199">
        <f t="shared" si="2"/>
        <v>0</v>
      </c>
    </row>
    <row r="37" spans="1:53" ht="13" x14ac:dyDescent="0.3">
      <c r="A37" s="22" t="s">
        <v>9</v>
      </c>
      <c r="B37" s="14" t="s">
        <v>2</v>
      </c>
      <c r="C37" s="199">
        <f t="shared" si="2"/>
        <v>0</v>
      </c>
    </row>
    <row r="38" spans="1:53" ht="13" x14ac:dyDescent="0.3">
      <c r="A38" s="12" t="s">
        <v>10</v>
      </c>
      <c r="B38" s="6" t="s">
        <v>1</v>
      </c>
      <c r="C38" s="38">
        <f t="shared" si="2"/>
        <v>0</v>
      </c>
    </row>
    <row r="39" spans="1:53" ht="13" x14ac:dyDescent="0.3">
      <c r="A39" s="11"/>
      <c r="B39" s="7" t="s">
        <v>2</v>
      </c>
      <c r="C39" s="38">
        <f t="shared" si="2"/>
        <v>0</v>
      </c>
    </row>
    <row r="40" spans="1:53" x14ac:dyDescent="0.25">
      <c r="A40" s="20" t="s">
        <v>26</v>
      </c>
      <c r="B40" s="24" t="s">
        <v>1</v>
      </c>
      <c r="C40" s="38">
        <f t="shared" si="2"/>
        <v>0</v>
      </c>
    </row>
    <row r="41" spans="1:53" x14ac:dyDescent="0.25">
      <c r="A41" s="20"/>
      <c r="B41" s="24" t="s">
        <v>2</v>
      </c>
      <c r="C41" s="38">
        <f t="shared" si="2"/>
        <v>0</v>
      </c>
    </row>
    <row r="42" spans="1:53" x14ac:dyDescent="0.25">
      <c r="A42" s="21" t="s">
        <v>27</v>
      </c>
      <c r="B42" s="13" t="s">
        <v>1</v>
      </c>
      <c r="C42" s="43">
        <f>C53</f>
        <v>0</v>
      </c>
    </row>
    <row r="43" spans="1:53" x14ac:dyDescent="0.25">
      <c r="A43" s="22"/>
      <c r="B43" s="14" t="s">
        <v>2</v>
      </c>
      <c r="C43" s="43">
        <f>C54</f>
        <v>0</v>
      </c>
    </row>
    <row r="44" spans="1:53" s="251" customFormat="1" ht="14" x14ac:dyDescent="0.3">
      <c r="A44" s="487" t="s">
        <v>46</v>
      </c>
      <c r="B44" s="487"/>
      <c r="C44" s="487"/>
      <c r="D44" s="15"/>
      <c r="E44" s="15"/>
      <c r="F44" s="15"/>
      <c r="G44" s="15"/>
      <c r="H44" s="15"/>
      <c r="I44" s="15"/>
      <c r="J44" s="15"/>
      <c r="K44" s="15"/>
      <c r="L44" s="15"/>
      <c r="M44" s="15"/>
      <c r="N44" s="15"/>
      <c r="O44" s="15"/>
      <c r="P44" s="15"/>
      <c r="Q44" s="15"/>
      <c r="R44" s="15"/>
      <c r="S44" s="15"/>
      <c r="T44" s="15"/>
      <c r="U44" s="15"/>
      <c r="V44" s="15"/>
      <c r="W44" s="15"/>
      <c r="X44" s="15"/>
      <c r="Y44" s="15"/>
      <c r="Z44" s="15"/>
    </row>
    <row r="45" spans="1:53" s="15" customFormat="1" ht="14" x14ac:dyDescent="0.3">
      <c r="A45" s="223" t="s">
        <v>14</v>
      </c>
      <c r="B45" s="224" t="s">
        <v>1</v>
      </c>
      <c r="C45" s="225">
        <f t="shared" ref="C45:C52" si="3">C47</f>
        <v>0</v>
      </c>
    </row>
    <row r="46" spans="1:53" s="15" customFormat="1" ht="14" x14ac:dyDescent="0.3">
      <c r="A46" s="187" t="s">
        <v>15</v>
      </c>
      <c r="B46" s="188" t="s">
        <v>2</v>
      </c>
      <c r="C46" s="225">
        <f t="shared" si="3"/>
        <v>0</v>
      </c>
    </row>
    <row r="47" spans="1:53" s="15" customFormat="1" ht="14" x14ac:dyDescent="0.3">
      <c r="A47" s="226" t="s">
        <v>28</v>
      </c>
      <c r="B47" s="227" t="s">
        <v>1</v>
      </c>
      <c r="C47" s="189">
        <f t="shared" si="3"/>
        <v>0</v>
      </c>
    </row>
    <row r="48" spans="1:53" s="15" customFormat="1" ht="14" x14ac:dyDescent="0.3">
      <c r="A48" s="187" t="s">
        <v>15</v>
      </c>
      <c r="B48" s="188" t="s">
        <v>2</v>
      </c>
      <c r="C48" s="189">
        <f t="shared" si="3"/>
        <v>0</v>
      </c>
    </row>
    <row r="49" spans="1:14" s="99" customFormat="1" ht="14.5" x14ac:dyDescent="0.35">
      <c r="A49" s="307" t="s">
        <v>10</v>
      </c>
      <c r="B49" s="308" t="s">
        <v>1</v>
      </c>
      <c r="C49" s="186">
        <f t="shared" si="3"/>
        <v>0</v>
      </c>
    </row>
    <row r="50" spans="1:14" s="99" customFormat="1" ht="14.5" x14ac:dyDescent="0.35">
      <c r="A50" s="309"/>
      <c r="B50" s="231" t="s">
        <v>2</v>
      </c>
      <c r="C50" s="186">
        <f t="shared" si="3"/>
        <v>0</v>
      </c>
    </row>
    <row r="51" spans="1:14" s="103" customFormat="1" ht="14" x14ac:dyDescent="0.3">
      <c r="A51" s="310" t="s">
        <v>26</v>
      </c>
      <c r="B51" s="247" t="s">
        <v>1</v>
      </c>
      <c r="C51" s="186">
        <f t="shared" si="3"/>
        <v>0</v>
      </c>
    </row>
    <row r="52" spans="1:14" s="103" customFormat="1" ht="14" x14ac:dyDescent="0.3">
      <c r="A52" s="249"/>
      <c r="B52" s="231" t="s">
        <v>2</v>
      </c>
      <c r="C52" s="186">
        <f t="shared" si="3"/>
        <v>0</v>
      </c>
    </row>
    <row r="53" spans="1:14" s="103" customFormat="1" ht="14" x14ac:dyDescent="0.3">
      <c r="A53" s="311" t="s">
        <v>29</v>
      </c>
      <c r="B53" s="308" t="s">
        <v>1</v>
      </c>
      <c r="C53" s="186">
        <f>C55+C57+C59+C61</f>
        <v>0</v>
      </c>
      <c r="M53" s="304"/>
      <c r="N53" s="304"/>
    </row>
    <row r="54" spans="1:14" s="103" customFormat="1" ht="14" x14ac:dyDescent="0.3">
      <c r="A54" s="311"/>
      <c r="B54" s="231" t="s">
        <v>2</v>
      </c>
      <c r="C54" s="186">
        <f>C56+C58+C60+C62</f>
        <v>0</v>
      </c>
    </row>
    <row r="55" spans="1:14" s="103" customFormat="1" ht="30.75" customHeight="1" x14ac:dyDescent="0.3">
      <c r="A55" s="444" t="s">
        <v>485</v>
      </c>
      <c r="B55" s="111" t="s">
        <v>1</v>
      </c>
      <c r="C55" s="206">
        <v>-75.180000000000007</v>
      </c>
      <c r="D55" s="95"/>
      <c r="E55" s="95"/>
      <c r="F55" s="95"/>
      <c r="G55" s="95"/>
      <c r="H55" s="95"/>
      <c r="I55" s="95"/>
    </row>
    <row r="56" spans="1:14" s="103" customFormat="1" ht="14" x14ac:dyDescent="0.3">
      <c r="A56" s="319"/>
      <c r="B56" s="92" t="s">
        <v>2</v>
      </c>
      <c r="C56" s="206">
        <v>-75.180000000000007</v>
      </c>
      <c r="D56" s="95"/>
      <c r="E56" s="95"/>
      <c r="F56" s="95"/>
      <c r="G56" s="95"/>
      <c r="H56" s="95"/>
      <c r="I56" s="95"/>
    </row>
    <row r="57" spans="1:14" s="103" customFormat="1" ht="32.25" customHeight="1" x14ac:dyDescent="0.3">
      <c r="A57" s="445" t="s">
        <v>486</v>
      </c>
      <c r="B57" s="111" t="s">
        <v>1</v>
      </c>
      <c r="C57" s="206">
        <v>-112.05</v>
      </c>
      <c r="D57" s="95"/>
      <c r="E57" s="95"/>
      <c r="F57" s="95"/>
      <c r="G57" s="95"/>
      <c r="H57" s="95"/>
      <c r="I57" s="95"/>
    </row>
    <row r="58" spans="1:14" s="103" customFormat="1" ht="14" x14ac:dyDescent="0.3">
      <c r="A58" s="319"/>
      <c r="B58" s="92" t="s">
        <v>2</v>
      </c>
      <c r="C58" s="206">
        <v>-112.05</v>
      </c>
      <c r="D58" s="95"/>
      <c r="E58" s="95"/>
      <c r="F58" s="95"/>
      <c r="G58" s="95"/>
      <c r="H58" s="95"/>
      <c r="I58" s="95"/>
    </row>
    <row r="59" spans="1:14" s="103" customFormat="1" ht="31.5" customHeight="1" x14ac:dyDescent="0.3">
      <c r="A59" s="322" t="s">
        <v>487</v>
      </c>
      <c r="B59" s="111" t="s">
        <v>1</v>
      </c>
      <c r="C59" s="206">
        <v>-41.41</v>
      </c>
      <c r="D59" s="95"/>
      <c r="E59" s="95"/>
      <c r="F59" s="95"/>
      <c r="G59" s="95"/>
      <c r="H59" s="95"/>
      <c r="I59" s="95"/>
    </row>
    <row r="60" spans="1:14" s="103" customFormat="1" ht="14" x14ac:dyDescent="0.3">
      <c r="A60" s="319"/>
      <c r="B60" s="92" t="s">
        <v>2</v>
      </c>
      <c r="C60" s="206">
        <v>-41.41</v>
      </c>
      <c r="D60" s="95"/>
      <c r="E60" s="95"/>
      <c r="F60" s="95"/>
      <c r="G60" s="95"/>
      <c r="H60" s="95"/>
      <c r="I60" s="95"/>
    </row>
    <row r="61" spans="1:14" s="103" customFormat="1" ht="47.25" customHeight="1" x14ac:dyDescent="0.3">
      <c r="A61" s="322" t="s">
        <v>488</v>
      </c>
      <c r="B61" s="111" t="s">
        <v>1</v>
      </c>
      <c r="C61" s="206">
        <v>228.64</v>
      </c>
      <c r="D61" s="95"/>
      <c r="E61" s="95"/>
      <c r="F61" s="95"/>
      <c r="G61" s="95"/>
      <c r="H61" s="95"/>
      <c r="I61" s="95"/>
    </row>
    <row r="62" spans="1:14" s="103" customFormat="1" ht="14" x14ac:dyDescent="0.3">
      <c r="A62" s="319"/>
      <c r="B62" s="92" t="s">
        <v>2</v>
      </c>
      <c r="C62" s="206">
        <v>228.64</v>
      </c>
      <c r="D62" s="95"/>
      <c r="E62" s="95"/>
      <c r="F62" s="95"/>
      <c r="G62" s="95"/>
      <c r="H62" s="95"/>
      <c r="I62" s="95"/>
    </row>
    <row r="63" spans="1:14" ht="13" x14ac:dyDescent="0.3">
      <c r="A63" s="490" t="s">
        <v>8</v>
      </c>
      <c r="B63" s="491"/>
      <c r="C63" s="492"/>
    </row>
    <row r="64" spans="1:14" s="71" customFormat="1" ht="15.5" x14ac:dyDescent="0.35">
      <c r="A64" s="437" t="s">
        <v>12</v>
      </c>
      <c r="B64" s="29" t="s">
        <v>1</v>
      </c>
      <c r="C64" s="30">
        <f>C66+C74</f>
        <v>11418</v>
      </c>
    </row>
    <row r="65" spans="1:9" ht="13" x14ac:dyDescent="0.3">
      <c r="A65" s="33"/>
      <c r="B65" s="31" t="s">
        <v>2</v>
      </c>
      <c r="C65" s="30">
        <f>C67+C75</f>
        <v>11418</v>
      </c>
    </row>
    <row r="66" spans="1:9" ht="13" x14ac:dyDescent="0.3">
      <c r="A66" s="26" t="s">
        <v>21</v>
      </c>
      <c r="B66" s="77" t="s">
        <v>1</v>
      </c>
      <c r="C66" s="28">
        <f t="shared" ref="C66:C69" si="4">C68</f>
        <v>1</v>
      </c>
    </row>
    <row r="67" spans="1:9" ht="13" x14ac:dyDescent="0.3">
      <c r="A67" s="10" t="s">
        <v>9</v>
      </c>
      <c r="B67" s="80" t="s">
        <v>2</v>
      </c>
      <c r="C67" s="28">
        <f t="shared" si="4"/>
        <v>1</v>
      </c>
    </row>
    <row r="68" spans="1:9" ht="13" x14ac:dyDescent="0.3">
      <c r="A68" s="36" t="s">
        <v>10</v>
      </c>
      <c r="B68" s="6" t="s">
        <v>1</v>
      </c>
      <c r="C68" s="19">
        <f t="shared" si="4"/>
        <v>1</v>
      </c>
    </row>
    <row r="69" spans="1:9" ht="13" x14ac:dyDescent="0.3">
      <c r="A69" s="11"/>
      <c r="B69" s="7" t="s">
        <v>2</v>
      </c>
      <c r="C69" s="19">
        <f t="shared" si="4"/>
        <v>1</v>
      </c>
    </row>
    <row r="70" spans="1:9" x14ac:dyDescent="0.25">
      <c r="A70" s="21" t="s">
        <v>13</v>
      </c>
      <c r="B70" s="5" t="s">
        <v>1</v>
      </c>
      <c r="C70" s="19">
        <f>C72</f>
        <v>1</v>
      </c>
    </row>
    <row r="71" spans="1:9" x14ac:dyDescent="0.25">
      <c r="A71" s="9"/>
      <c r="B71" s="7" t="s">
        <v>2</v>
      </c>
      <c r="C71" s="19">
        <f>C73</f>
        <v>1</v>
      </c>
    </row>
    <row r="72" spans="1:9" x14ac:dyDescent="0.25">
      <c r="A72" s="23" t="s">
        <v>24</v>
      </c>
      <c r="B72" s="6" t="s">
        <v>1</v>
      </c>
      <c r="C72" s="19">
        <f>C92+C119</f>
        <v>1</v>
      </c>
    </row>
    <row r="73" spans="1:9" x14ac:dyDescent="0.25">
      <c r="A73" s="9"/>
      <c r="B73" s="7" t="s">
        <v>2</v>
      </c>
      <c r="C73" s="19">
        <f>C93+C120</f>
        <v>1</v>
      </c>
      <c r="D73" s="19" t="e">
        <f>#REF!+#REF!+#REF!+#REF!</f>
        <v>#REF!</v>
      </c>
    </row>
    <row r="74" spans="1:9" s="46" customFormat="1" ht="13" x14ac:dyDescent="0.3">
      <c r="A74" s="26" t="s">
        <v>17</v>
      </c>
      <c r="B74" s="77" t="s">
        <v>1</v>
      </c>
      <c r="C74" s="30">
        <f>C76</f>
        <v>11417</v>
      </c>
    </row>
    <row r="75" spans="1:9" s="46" customFormat="1" ht="13" x14ac:dyDescent="0.3">
      <c r="A75" s="10" t="s">
        <v>9</v>
      </c>
      <c r="B75" s="80" t="s">
        <v>2</v>
      </c>
      <c r="C75" s="30">
        <f>C77</f>
        <v>11417</v>
      </c>
    </row>
    <row r="76" spans="1:9" s="46" customFormat="1" ht="13" x14ac:dyDescent="0.3">
      <c r="A76" s="12" t="s">
        <v>10</v>
      </c>
      <c r="B76" s="63" t="s">
        <v>1</v>
      </c>
      <c r="C76" s="48">
        <f>C78</f>
        <v>11417</v>
      </c>
      <c r="D76" s="45"/>
      <c r="E76" s="45"/>
      <c r="F76" s="45"/>
      <c r="G76" s="45"/>
      <c r="H76" s="45"/>
      <c r="I76" s="45"/>
    </row>
    <row r="77" spans="1:9" s="46" customFormat="1" ht="13" x14ac:dyDescent="0.3">
      <c r="A77" s="11"/>
      <c r="B77" s="42" t="s">
        <v>2</v>
      </c>
      <c r="C77" s="48">
        <f>C79</f>
        <v>11417</v>
      </c>
      <c r="D77" s="45"/>
      <c r="E77" s="45"/>
      <c r="F77" s="45"/>
      <c r="G77" s="45"/>
      <c r="H77" s="45"/>
      <c r="I77" s="45"/>
    </row>
    <row r="78" spans="1:9" s="46" customFormat="1" ht="13" x14ac:dyDescent="0.3">
      <c r="A78" s="36" t="s">
        <v>23</v>
      </c>
      <c r="B78" s="13" t="s">
        <v>1</v>
      </c>
      <c r="C78" s="48">
        <f>C125</f>
        <v>11417</v>
      </c>
    </row>
    <row r="79" spans="1:9" s="46" customFormat="1" x14ac:dyDescent="0.25">
      <c r="A79" s="10"/>
      <c r="B79" s="14" t="s">
        <v>2</v>
      </c>
      <c r="C79" s="48">
        <f>C126</f>
        <v>11417</v>
      </c>
      <c r="D79" s="48">
        <f>D81</f>
        <v>0</v>
      </c>
    </row>
    <row r="80" spans="1:9" s="46" customFormat="1" x14ac:dyDescent="0.25">
      <c r="A80" s="27" t="s">
        <v>16</v>
      </c>
      <c r="B80" s="63" t="s">
        <v>1</v>
      </c>
      <c r="C80" s="48">
        <f>C127</f>
        <v>11417</v>
      </c>
    </row>
    <row r="81" spans="1:11" s="46" customFormat="1" x14ac:dyDescent="0.25">
      <c r="A81" s="10"/>
      <c r="B81" s="42" t="s">
        <v>2</v>
      </c>
      <c r="C81" s="48">
        <f>C128</f>
        <v>11417</v>
      </c>
    </row>
    <row r="82" spans="1:11" ht="13" x14ac:dyDescent="0.3">
      <c r="A82" s="490" t="s">
        <v>136</v>
      </c>
      <c r="B82" s="511"/>
      <c r="C82" s="512"/>
      <c r="D82" s="135"/>
      <c r="E82" s="109"/>
      <c r="F82" s="135"/>
      <c r="G82" s="135"/>
      <c r="H82" s="135"/>
      <c r="I82" s="135"/>
      <c r="K82" s="46"/>
    </row>
    <row r="83" spans="1:11" ht="13" x14ac:dyDescent="0.3">
      <c r="A83" s="78" t="s">
        <v>14</v>
      </c>
      <c r="B83" s="148"/>
      <c r="C83" s="19"/>
      <c r="D83" s="47"/>
      <c r="E83" s="47"/>
      <c r="F83" s="47"/>
      <c r="G83" s="47"/>
      <c r="H83" s="47"/>
      <c r="I83" s="52"/>
    </row>
    <row r="84" spans="1:11" x14ac:dyDescent="0.25">
      <c r="A84" s="32" t="s">
        <v>22</v>
      </c>
      <c r="B84" s="62" t="s">
        <v>1</v>
      </c>
      <c r="C84" s="19">
        <f t="shared" ref="C84:C91" si="5">C86</f>
        <v>0</v>
      </c>
      <c r="D84" s="45"/>
      <c r="E84" s="45"/>
      <c r="F84" s="45"/>
      <c r="G84" s="45"/>
      <c r="H84" s="45"/>
      <c r="I84" s="45"/>
    </row>
    <row r="85" spans="1:11" x14ac:dyDescent="0.25">
      <c r="A85" s="10"/>
      <c r="B85" s="42" t="s">
        <v>2</v>
      </c>
      <c r="C85" s="19">
        <f t="shared" si="5"/>
        <v>0</v>
      </c>
      <c r="D85" s="45"/>
      <c r="E85" s="45"/>
      <c r="F85" s="45"/>
      <c r="G85" s="45"/>
      <c r="H85" s="45"/>
      <c r="I85" s="45"/>
    </row>
    <row r="86" spans="1:11" ht="13" x14ac:dyDescent="0.3">
      <c r="A86" s="26" t="s">
        <v>19</v>
      </c>
      <c r="B86" s="63" t="s">
        <v>1</v>
      </c>
      <c r="C86" s="19">
        <f t="shared" si="5"/>
        <v>0</v>
      </c>
      <c r="D86" s="45"/>
      <c r="E86" s="45"/>
      <c r="F86" s="45"/>
      <c r="G86" s="45"/>
      <c r="H86" s="45"/>
      <c r="I86" s="45"/>
    </row>
    <row r="87" spans="1:11" x14ac:dyDescent="0.25">
      <c r="A87" s="10" t="s">
        <v>20</v>
      </c>
      <c r="B87" s="42" t="s">
        <v>2</v>
      </c>
      <c r="C87" s="19">
        <f t="shared" si="5"/>
        <v>0</v>
      </c>
      <c r="D87" s="45"/>
      <c r="E87" s="45"/>
      <c r="F87" s="45"/>
      <c r="G87" s="45"/>
      <c r="H87" s="45"/>
      <c r="I87" s="45"/>
    </row>
    <row r="88" spans="1:11" ht="13" x14ac:dyDescent="0.3">
      <c r="A88" s="12" t="s">
        <v>10</v>
      </c>
      <c r="B88" s="6" t="s">
        <v>1</v>
      </c>
      <c r="C88" s="19">
        <f t="shared" si="5"/>
        <v>0</v>
      </c>
      <c r="D88" s="45"/>
      <c r="E88" s="45"/>
      <c r="F88" s="45"/>
      <c r="G88" s="45"/>
      <c r="H88" s="45"/>
      <c r="I88" s="45"/>
    </row>
    <row r="89" spans="1:11" ht="13" x14ac:dyDescent="0.3">
      <c r="A89" s="11"/>
      <c r="B89" s="7" t="s">
        <v>2</v>
      </c>
      <c r="C89" s="19">
        <f t="shared" si="5"/>
        <v>0</v>
      </c>
      <c r="D89" s="45"/>
      <c r="E89" s="45"/>
      <c r="F89" s="45"/>
      <c r="G89" s="45"/>
      <c r="H89" s="45"/>
      <c r="I89" s="45"/>
    </row>
    <row r="90" spans="1:11" ht="13" x14ac:dyDescent="0.3">
      <c r="A90" s="36" t="s">
        <v>23</v>
      </c>
      <c r="B90" s="13" t="s">
        <v>1</v>
      </c>
      <c r="C90" s="19">
        <f t="shared" si="5"/>
        <v>0</v>
      </c>
    </row>
    <row r="91" spans="1:11" x14ac:dyDescent="0.25">
      <c r="A91" s="10"/>
      <c r="B91" s="14" t="s">
        <v>2</v>
      </c>
      <c r="C91" s="19">
        <f t="shared" si="5"/>
        <v>0</v>
      </c>
    </row>
    <row r="92" spans="1:11" ht="17.25" customHeight="1" x14ac:dyDescent="0.25">
      <c r="A92" s="23" t="s">
        <v>24</v>
      </c>
      <c r="B92" s="6" t="s">
        <v>1</v>
      </c>
      <c r="C92" s="19">
        <f>C103</f>
        <v>0</v>
      </c>
    </row>
    <row r="93" spans="1:11" ht="16.5" customHeight="1" x14ac:dyDescent="0.25">
      <c r="A93" s="9"/>
      <c r="B93" s="7" t="s">
        <v>2</v>
      </c>
      <c r="C93" s="19">
        <f>C104</f>
        <v>0</v>
      </c>
    </row>
    <row r="94" spans="1:11" ht="13" x14ac:dyDescent="0.3">
      <c r="A94" s="176" t="s">
        <v>18</v>
      </c>
      <c r="B94" s="177"/>
      <c r="C94" s="178"/>
      <c r="D94" s="126"/>
      <c r="E94" s="127"/>
      <c r="F94" s="126"/>
      <c r="G94" s="126"/>
      <c r="H94" s="126"/>
      <c r="I94" s="126"/>
    </row>
    <row r="95" spans="1:11" ht="13" x14ac:dyDescent="0.3">
      <c r="A95" s="152" t="s">
        <v>14</v>
      </c>
      <c r="B95" s="62" t="s">
        <v>1</v>
      </c>
      <c r="C95" s="48">
        <f t="shared" ref="C95:C102" si="6">C97</f>
        <v>0</v>
      </c>
      <c r="D95" s="128"/>
      <c r="E95" s="128"/>
      <c r="F95" s="128"/>
      <c r="G95" s="128"/>
      <c r="H95" s="128"/>
      <c r="I95" s="128"/>
    </row>
    <row r="96" spans="1:11" x14ac:dyDescent="0.25">
      <c r="A96" s="22" t="s">
        <v>48</v>
      </c>
      <c r="B96" s="14" t="s">
        <v>2</v>
      </c>
      <c r="C96" s="48">
        <f t="shared" si="6"/>
        <v>0</v>
      </c>
    </row>
    <row r="97" spans="1:11" ht="13" x14ac:dyDescent="0.3">
      <c r="A97" s="146" t="s">
        <v>28</v>
      </c>
      <c r="B97" s="13" t="s">
        <v>1</v>
      </c>
      <c r="C97" s="28">
        <f t="shared" si="6"/>
        <v>0</v>
      </c>
    </row>
    <row r="98" spans="1:11" ht="13" x14ac:dyDescent="0.3">
      <c r="A98" s="22" t="s">
        <v>49</v>
      </c>
      <c r="B98" s="14" t="s">
        <v>2</v>
      </c>
      <c r="C98" s="28">
        <f t="shared" si="6"/>
        <v>0</v>
      </c>
    </row>
    <row r="99" spans="1:11" ht="13" x14ac:dyDescent="0.3">
      <c r="A99" s="12" t="s">
        <v>10</v>
      </c>
      <c r="B99" s="6" t="s">
        <v>1</v>
      </c>
      <c r="C99" s="19">
        <f t="shared" si="6"/>
        <v>0</v>
      </c>
      <c r="D99" s="45"/>
      <c r="E99" s="45"/>
      <c r="F99" s="45"/>
      <c r="G99" s="45"/>
      <c r="H99" s="45"/>
      <c r="I99" s="45"/>
    </row>
    <row r="100" spans="1:11" ht="13" x14ac:dyDescent="0.3">
      <c r="A100" s="11"/>
      <c r="B100" s="7" t="s">
        <v>2</v>
      </c>
      <c r="C100" s="19">
        <f t="shared" si="6"/>
        <v>0</v>
      </c>
      <c r="D100" s="45"/>
      <c r="E100" s="45"/>
      <c r="F100" s="45"/>
      <c r="G100" s="45"/>
      <c r="H100" s="45"/>
      <c r="I100" s="45"/>
    </row>
    <row r="101" spans="1:11" ht="13" x14ac:dyDescent="0.3">
      <c r="A101" s="36" t="s">
        <v>23</v>
      </c>
      <c r="B101" s="13" t="s">
        <v>1</v>
      </c>
      <c r="C101" s="19">
        <f t="shared" si="6"/>
        <v>0</v>
      </c>
    </row>
    <row r="102" spans="1:11" x14ac:dyDescent="0.25">
      <c r="A102" s="10"/>
      <c r="B102" s="14" t="s">
        <v>2</v>
      </c>
      <c r="C102" s="19">
        <f t="shared" si="6"/>
        <v>0</v>
      </c>
    </row>
    <row r="103" spans="1:11" ht="17.25" customHeight="1" x14ac:dyDescent="0.25">
      <c r="A103" s="23" t="s">
        <v>24</v>
      </c>
      <c r="B103" s="6" t="s">
        <v>1</v>
      </c>
      <c r="C103" s="19">
        <f>C105+C107</f>
        <v>0</v>
      </c>
    </row>
    <row r="104" spans="1:11" ht="16.5" customHeight="1" x14ac:dyDescent="0.25">
      <c r="A104" s="9"/>
      <c r="B104" s="7" t="s">
        <v>2</v>
      </c>
      <c r="C104" s="19">
        <f>C106+C108</f>
        <v>0</v>
      </c>
    </row>
    <row r="105" spans="1:11" s="103" customFormat="1" ht="31.5" customHeight="1" x14ac:dyDescent="0.3">
      <c r="A105" s="337" t="s">
        <v>489</v>
      </c>
      <c r="B105" s="111" t="s">
        <v>1</v>
      </c>
      <c r="C105" s="206">
        <v>-100</v>
      </c>
    </row>
    <row r="106" spans="1:11" s="46" customFormat="1" ht="14" x14ac:dyDescent="0.3">
      <c r="A106" s="10"/>
      <c r="B106" s="42" t="s">
        <v>2</v>
      </c>
      <c r="C106" s="206">
        <v>-100</v>
      </c>
    </row>
    <row r="107" spans="1:11" s="103" customFormat="1" ht="31.5" customHeight="1" x14ac:dyDescent="0.3">
      <c r="A107" s="337" t="s">
        <v>490</v>
      </c>
      <c r="B107" s="111" t="s">
        <v>1</v>
      </c>
      <c r="C107" s="206">
        <v>100</v>
      </c>
    </row>
    <row r="108" spans="1:11" s="46" customFormat="1" ht="14" x14ac:dyDescent="0.3">
      <c r="A108" s="10"/>
      <c r="B108" s="42" t="s">
        <v>2</v>
      </c>
      <c r="C108" s="206">
        <v>100</v>
      </c>
    </row>
    <row r="109" spans="1:11" ht="13" x14ac:dyDescent="0.3">
      <c r="A109" s="49" t="s">
        <v>34</v>
      </c>
      <c r="B109" s="51"/>
      <c r="C109" s="50"/>
      <c r="D109" s="47"/>
      <c r="E109" s="47"/>
      <c r="F109" s="47"/>
      <c r="G109" s="47"/>
      <c r="H109" s="47"/>
      <c r="I109" s="47"/>
      <c r="K109" s="46"/>
    </row>
    <row r="110" spans="1:11" ht="13" x14ac:dyDescent="0.3">
      <c r="A110" s="78" t="s">
        <v>14</v>
      </c>
      <c r="B110" s="148"/>
      <c r="C110" s="19"/>
      <c r="D110" s="47"/>
      <c r="E110" s="47"/>
      <c r="F110" s="47"/>
      <c r="G110" s="47"/>
      <c r="H110" s="47"/>
      <c r="I110" s="52"/>
    </row>
    <row r="111" spans="1:11" s="71" customFormat="1" x14ac:dyDescent="0.25">
      <c r="A111" s="346" t="s">
        <v>22</v>
      </c>
      <c r="B111" s="111" t="s">
        <v>1</v>
      </c>
      <c r="C111" s="19">
        <f>C113+C121</f>
        <v>11418</v>
      </c>
      <c r="D111" s="95"/>
      <c r="E111" s="95"/>
      <c r="F111" s="95"/>
      <c r="G111" s="95"/>
      <c r="H111" s="95"/>
      <c r="I111" s="95"/>
    </row>
    <row r="112" spans="1:11" x14ac:dyDescent="0.25">
      <c r="A112" s="10"/>
      <c r="B112" s="42" t="s">
        <v>2</v>
      </c>
      <c r="C112" s="19">
        <f>C114+C122</f>
        <v>11418</v>
      </c>
      <c r="D112" s="45"/>
      <c r="E112" s="45"/>
      <c r="F112" s="45"/>
      <c r="G112" s="45"/>
      <c r="H112" s="45"/>
      <c r="I112" s="45"/>
    </row>
    <row r="113" spans="1:9" ht="13" x14ac:dyDescent="0.3">
      <c r="A113" s="26" t="s">
        <v>19</v>
      </c>
      <c r="B113" s="63" t="s">
        <v>1</v>
      </c>
      <c r="C113" s="28">
        <f t="shared" ref="C113:C116" si="7">C115</f>
        <v>1</v>
      </c>
      <c r="D113" s="45"/>
      <c r="E113" s="45"/>
      <c r="F113" s="45"/>
      <c r="G113" s="45"/>
      <c r="H113" s="45"/>
      <c r="I113" s="45"/>
    </row>
    <row r="114" spans="1:9" ht="13" x14ac:dyDescent="0.3">
      <c r="A114" s="10" t="s">
        <v>20</v>
      </c>
      <c r="B114" s="42" t="s">
        <v>2</v>
      </c>
      <c r="C114" s="28">
        <f t="shared" si="7"/>
        <v>1</v>
      </c>
      <c r="D114" s="45"/>
      <c r="E114" s="45"/>
      <c r="F114" s="45"/>
      <c r="G114" s="45"/>
      <c r="H114" s="45"/>
      <c r="I114" s="45"/>
    </row>
    <row r="115" spans="1:9" ht="13" x14ac:dyDescent="0.3">
      <c r="A115" s="12" t="s">
        <v>10</v>
      </c>
      <c r="B115" s="6" t="s">
        <v>1</v>
      </c>
      <c r="C115" s="19">
        <f t="shared" si="7"/>
        <v>1</v>
      </c>
      <c r="D115" s="45"/>
      <c r="E115" s="45"/>
      <c r="F115" s="45"/>
      <c r="G115" s="45"/>
      <c r="H115" s="45"/>
      <c r="I115" s="45"/>
    </row>
    <row r="116" spans="1:9" ht="13" x14ac:dyDescent="0.3">
      <c r="A116" s="11"/>
      <c r="B116" s="7" t="s">
        <v>2</v>
      </c>
      <c r="C116" s="19">
        <f t="shared" si="7"/>
        <v>1</v>
      </c>
      <c r="D116" s="45"/>
      <c r="E116" s="45"/>
      <c r="F116" s="45"/>
      <c r="G116" s="45"/>
      <c r="H116" s="45"/>
      <c r="I116" s="45"/>
    </row>
    <row r="117" spans="1:9" ht="13" x14ac:dyDescent="0.3">
      <c r="A117" s="36" t="s">
        <v>23</v>
      </c>
      <c r="B117" s="13" t="s">
        <v>1</v>
      </c>
      <c r="C117" s="19">
        <f>C119</f>
        <v>1</v>
      </c>
    </row>
    <row r="118" spans="1:9" x14ac:dyDescent="0.25">
      <c r="A118" s="10"/>
      <c r="B118" s="14" t="s">
        <v>2</v>
      </c>
      <c r="C118" s="19">
        <f>C120</f>
        <v>1</v>
      </c>
    </row>
    <row r="119" spans="1:9" x14ac:dyDescent="0.25">
      <c r="A119" s="23" t="s">
        <v>24</v>
      </c>
      <c r="B119" s="6" t="s">
        <v>1</v>
      </c>
      <c r="C119" s="19">
        <f>C138</f>
        <v>1</v>
      </c>
    </row>
    <row r="120" spans="1:9" x14ac:dyDescent="0.25">
      <c r="A120" s="9"/>
      <c r="B120" s="7" t="s">
        <v>2</v>
      </c>
      <c r="C120" s="19">
        <f>C139</f>
        <v>1</v>
      </c>
    </row>
    <row r="121" spans="1:9" s="46" customFormat="1" ht="13" x14ac:dyDescent="0.3">
      <c r="A121" s="26" t="s">
        <v>17</v>
      </c>
      <c r="B121" s="13" t="s">
        <v>1</v>
      </c>
      <c r="C121" s="30">
        <f t="shared" ref="C121:C126" si="8">C123</f>
        <v>11417</v>
      </c>
    </row>
    <row r="122" spans="1:9" s="46" customFormat="1" ht="13" x14ac:dyDescent="0.3">
      <c r="A122" s="10" t="s">
        <v>9</v>
      </c>
      <c r="B122" s="14" t="s">
        <v>2</v>
      </c>
      <c r="C122" s="30">
        <f t="shared" si="8"/>
        <v>11417</v>
      </c>
    </row>
    <row r="123" spans="1:9" s="46" customFormat="1" ht="13" x14ac:dyDescent="0.3">
      <c r="A123" s="12" t="s">
        <v>10</v>
      </c>
      <c r="B123" s="63" t="s">
        <v>1</v>
      </c>
      <c r="C123" s="48">
        <f t="shared" si="8"/>
        <v>11417</v>
      </c>
      <c r="D123" s="45"/>
      <c r="E123" s="45"/>
      <c r="F123" s="45"/>
      <c r="G123" s="45"/>
      <c r="H123" s="45"/>
      <c r="I123" s="45"/>
    </row>
    <row r="124" spans="1:9" s="46" customFormat="1" ht="13" x14ac:dyDescent="0.3">
      <c r="A124" s="11"/>
      <c r="B124" s="42" t="s">
        <v>2</v>
      </c>
      <c r="C124" s="48">
        <f t="shared" si="8"/>
        <v>11417</v>
      </c>
      <c r="D124" s="45"/>
      <c r="E124" s="45"/>
      <c r="F124" s="45"/>
      <c r="G124" s="45"/>
      <c r="H124" s="45"/>
      <c r="I124" s="45"/>
    </row>
    <row r="125" spans="1:9" s="46" customFormat="1" ht="13" x14ac:dyDescent="0.3">
      <c r="A125" s="36" t="s">
        <v>23</v>
      </c>
      <c r="B125" s="13" t="s">
        <v>1</v>
      </c>
      <c r="C125" s="48">
        <f t="shared" si="8"/>
        <v>11417</v>
      </c>
    </row>
    <row r="126" spans="1:9" s="46" customFormat="1" x14ac:dyDescent="0.25">
      <c r="A126" s="10"/>
      <c r="B126" s="14" t="s">
        <v>2</v>
      </c>
      <c r="C126" s="48">
        <f t="shared" si="8"/>
        <v>11417</v>
      </c>
      <c r="D126" s="48">
        <f>D128</f>
        <v>0</v>
      </c>
    </row>
    <row r="127" spans="1:9" s="46" customFormat="1" x14ac:dyDescent="0.25">
      <c r="A127" s="27" t="s">
        <v>16</v>
      </c>
      <c r="B127" s="63" t="s">
        <v>1</v>
      </c>
      <c r="C127" s="48">
        <f>C151</f>
        <v>11417</v>
      </c>
    </row>
    <row r="128" spans="1:9" s="46" customFormat="1" x14ac:dyDescent="0.25">
      <c r="A128" s="10"/>
      <c r="B128" s="42" t="s">
        <v>2</v>
      </c>
      <c r="C128" s="48">
        <f>C152</f>
        <v>11417</v>
      </c>
    </row>
    <row r="129" spans="1:9" ht="13" x14ac:dyDescent="0.3">
      <c r="A129" s="176" t="s">
        <v>18</v>
      </c>
      <c r="B129" s="177"/>
      <c r="C129" s="178"/>
      <c r="D129" s="126"/>
      <c r="E129" s="127"/>
      <c r="F129" s="126"/>
      <c r="G129" s="126"/>
      <c r="H129" s="126"/>
      <c r="I129" s="126"/>
    </row>
    <row r="130" spans="1:9" ht="13" x14ac:dyDescent="0.3">
      <c r="A130" s="152" t="s">
        <v>14</v>
      </c>
      <c r="B130" s="62" t="s">
        <v>1</v>
      </c>
      <c r="C130" s="48">
        <f t="shared" ref="C130:C135" si="9">C132</f>
        <v>1</v>
      </c>
      <c r="D130" s="128"/>
      <c r="E130" s="128"/>
      <c r="F130" s="128"/>
      <c r="G130" s="128"/>
      <c r="H130" s="128"/>
      <c r="I130" s="128"/>
    </row>
    <row r="131" spans="1:9" x14ac:dyDescent="0.25">
      <c r="A131" s="22" t="s">
        <v>48</v>
      </c>
      <c r="B131" s="14" t="s">
        <v>2</v>
      </c>
      <c r="C131" s="48">
        <f t="shared" si="9"/>
        <v>1</v>
      </c>
    </row>
    <row r="132" spans="1:9" ht="13" x14ac:dyDescent="0.3">
      <c r="A132" s="146" t="s">
        <v>28</v>
      </c>
      <c r="B132" s="13" t="s">
        <v>1</v>
      </c>
      <c r="C132" s="28">
        <f>C134</f>
        <v>1</v>
      </c>
    </row>
    <row r="133" spans="1:9" ht="13" x14ac:dyDescent="0.3">
      <c r="A133" s="22" t="s">
        <v>49</v>
      </c>
      <c r="B133" s="14" t="s">
        <v>2</v>
      </c>
      <c r="C133" s="28">
        <f>C135</f>
        <v>1</v>
      </c>
    </row>
    <row r="134" spans="1:9" s="46" customFormat="1" ht="13" x14ac:dyDescent="0.3">
      <c r="A134" s="12" t="s">
        <v>10</v>
      </c>
      <c r="B134" s="63" t="s">
        <v>1</v>
      </c>
      <c r="C134" s="48">
        <f t="shared" si="9"/>
        <v>1</v>
      </c>
      <c r="D134" s="45"/>
      <c r="E134" s="45"/>
      <c r="F134" s="45"/>
      <c r="G134" s="45"/>
      <c r="H134" s="45"/>
      <c r="I134" s="45"/>
    </row>
    <row r="135" spans="1:9" s="46" customFormat="1" ht="13" x14ac:dyDescent="0.3">
      <c r="A135" s="11"/>
      <c r="B135" s="42" t="s">
        <v>2</v>
      </c>
      <c r="C135" s="48">
        <f t="shared" si="9"/>
        <v>1</v>
      </c>
      <c r="D135" s="45"/>
      <c r="E135" s="45"/>
      <c r="F135" s="45"/>
      <c r="G135" s="45"/>
      <c r="H135" s="45"/>
      <c r="I135" s="45"/>
    </row>
    <row r="136" spans="1:9" s="46" customFormat="1" ht="13" x14ac:dyDescent="0.3">
      <c r="A136" s="36" t="s">
        <v>23</v>
      </c>
      <c r="B136" s="13" t="s">
        <v>1</v>
      </c>
      <c r="C136" s="48">
        <f>C138</f>
        <v>1</v>
      </c>
    </row>
    <row r="137" spans="1:9" s="46" customFormat="1" x14ac:dyDescent="0.25">
      <c r="A137" s="10"/>
      <c r="B137" s="14" t="s">
        <v>2</v>
      </c>
      <c r="C137" s="48">
        <f>C139</f>
        <v>1</v>
      </c>
    </row>
    <row r="138" spans="1:9" s="46" customFormat="1" x14ac:dyDescent="0.25">
      <c r="A138" s="23" t="s">
        <v>24</v>
      </c>
      <c r="B138" s="63" t="s">
        <v>1</v>
      </c>
      <c r="C138" s="48">
        <f>C140</f>
        <v>1</v>
      </c>
    </row>
    <row r="139" spans="1:9" s="46" customFormat="1" x14ac:dyDescent="0.25">
      <c r="A139" s="10"/>
      <c r="B139" s="42" t="s">
        <v>2</v>
      </c>
      <c r="C139" s="48">
        <f>C141</f>
        <v>1</v>
      </c>
    </row>
    <row r="140" spans="1:9" s="404" customFormat="1" ht="15.5" x14ac:dyDescent="0.25">
      <c r="A140" s="446" t="s">
        <v>152</v>
      </c>
      <c r="B140" s="420" t="s">
        <v>1</v>
      </c>
      <c r="C140" s="403">
        <v>1</v>
      </c>
    </row>
    <row r="141" spans="1:9" s="404" customFormat="1" x14ac:dyDescent="0.25">
      <c r="A141" s="405"/>
      <c r="B141" s="406" t="s">
        <v>2</v>
      </c>
      <c r="C141" s="403">
        <v>1</v>
      </c>
    </row>
    <row r="142" spans="1:9" s="46" customFormat="1" ht="13" x14ac:dyDescent="0.3">
      <c r="A142" s="493" t="s">
        <v>40</v>
      </c>
      <c r="B142" s="494"/>
      <c r="C142" s="495"/>
    </row>
    <row r="143" spans="1:9" s="47" customFormat="1" ht="13" x14ac:dyDescent="0.3">
      <c r="A143" s="67" t="s">
        <v>14</v>
      </c>
      <c r="B143" s="77" t="s">
        <v>1</v>
      </c>
      <c r="C143" s="30">
        <f>C145</f>
        <v>11417</v>
      </c>
      <c r="E143" s="69"/>
    </row>
    <row r="144" spans="1:9" s="47" customFormat="1" ht="13" x14ac:dyDescent="0.3">
      <c r="A144" s="79" t="s">
        <v>15</v>
      </c>
      <c r="B144" s="80" t="s">
        <v>2</v>
      </c>
      <c r="C144" s="30">
        <f>C146</f>
        <v>11417</v>
      </c>
      <c r="E144" s="69"/>
    </row>
    <row r="145" spans="1:9" s="46" customFormat="1" ht="13" x14ac:dyDescent="0.3">
      <c r="A145" s="26" t="s">
        <v>17</v>
      </c>
      <c r="B145" s="13" t="s">
        <v>1</v>
      </c>
      <c r="C145" s="94">
        <f>C147</f>
        <v>11417</v>
      </c>
    </row>
    <row r="146" spans="1:9" s="46" customFormat="1" x14ac:dyDescent="0.25">
      <c r="A146" s="10" t="s">
        <v>9</v>
      </c>
      <c r="B146" s="14" t="s">
        <v>2</v>
      </c>
      <c r="C146" s="94">
        <f>C148</f>
        <v>11417</v>
      </c>
    </row>
    <row r="147" spans="1:9" s="46" customFormat="1" ht="13" x14ac:dyDescent="0.3">
      <c r="A147" s="12" t="s">
        <v>10</v>
      </c>
      <c r="B147" s="63" t="s">
        <v>1</v>
      </c>
      <c r="C147" s="28">
        <f t="shared" ref="C147:C152" si="10">C149</f>
        <v>11417</v>
      </c>
      <c r="D147" s="45"/>
      <c r="E147" s="45"/>
      <c r="F147" s="45"/>
      <c r="G147" s="45"/>
      <c r="H147" s="45"/>
      <c r="I147" s="45"/>
    </row>
    <row r="148" spans="1:9" s="46" customFormat="1" ht="13" x14ac:dyDescent="0.3">
      <c r="A148" s="11"/>
      <c r="B148" s="42" t="s">
        <v>2</v>
      </c>
      <c r="C148" s="28">
        <f t="shared" si="10"/>
        <v>11417</v>
      </c>
      <c r="D148" s="45"/>
      <c r="E148" s="45"/>
      <c r="F148" s="45"/>
      <c r="G148" s="45"/>
      <c r="H148" s="45"/>
      <c r="I148" s="45"/>
    </row>
    <row r="149" spans="1:9" s="46" customFormat="1" ht="13" x14ac:dyDescent="0.3">
      <c r="A149" s="36" t="s">
        <v>23</v>
      </c>
      <c r="B149" s="13" t="s">
        <v>1</v>
      </c>
      <c r="C149" s="48">
        <f t="shared" si="10"/>
        <v>11417</v>
      </c>
    </row>
    <row r="150" spans="1:9" s="46" customFormat="1" x14ac:dyDescent="0.25">
      <c r="A150" s="10"/>
      <c r="B150" s="14" t="s">
        <v>2</v>
      </c>
      <c r="C150" s="48">
        <f t="shared" si="10"/>
        <v>11417</v>
      </c>
      <c r="D150" s="48">
        <f>D152</f>
        <v>0</v>
      </c>
    </row>
    <row r="151" spans="1:9" s="46" customFormat="1" x14ac:dyDescent="0.25">
      <c r="A151" s="27" t="s">
        <v>16</v>
      </c>
      <c r="B151" s="63" t="s">
        <v>1</v>
      </c>
      <c r="C151" s="48">
        <f t="shared" si="10"/>
        <v>11417</v>
      </c>
    </row>
    <row r="152" spans="1:9" s="46" customFormat="1" x14ac:dyDescent="0.25">
      <c r="A152" s="10"/>
      <c r="B152" s="42" t="s">
        <v>2</v>
      </c>
      <c r="C152" s="48">
        <f t="shared" si="10"/>
        <v>11417</v>
      </c>
    </row>
    <row r="153" spans="1:9" s="96" customFormat="1" ht="14" x14ac:dyDescent="0.3">
      <c r="A153" s="254" t="s">
        <v>466</v>
      </c>
      <c r="B153" s="190" t="s">
        <v>1</v>
      </c>
      <c r="C153" s="28">
        <f>C155+C157+C159+C161+C163+C165+C167+C169+C171+C173+C175+C177+C179+C181+C183+C185+C187+C189+C191</f>
        <v>11417</v>
      </c>
    </row>
    <row r="154" spans="1:9" s="103" customFormat="1" ht="13" x14ac:dyDescent="0.3">
      <c r="A154" s="160"/>
      <c r="B154" s="92" t="s">
        <v>2</v>
      </c>
      <c r="C154" s="28">
        <f>C156+C158+C160+C162+C164+C166+C168+C170+C172+C174+C176+C178+C180+C182+C184+C186+C188+C190+C192</f>
        <v>11417</v>
      </c>
    </row>
    <row r="155" spans="1:9" s="103" customFormat="1" ht="15" customHeight="1" x14ac:dyDescent="0.35">
      <c r="A155" s="392" t="s">
        <v>396</v>
      </c>
      <c r="B155" s="238" t="s">
        <v>1</v>
      </c>
      <c r="C155" s="206">
        <v>-125</v>
      </c>
    </row>
    <row r="156" spans="1:9" s="103" customFormat="1" ht="14" x14ac:dyDescent="0.3">
      <c r="A156" s="243"/>
      <c r="B156" s="239" t="s">
        <v>2</v>
      </c>
      <c r="C156" s="206">
        <v>-125</v>
      </c>
    </row>
    <row r="157" spans="1:9" s="103" customFormat="1" ht="15.5" x14ac:dyDescent="0.35">
      <c r="A157" s="392" t="s">
        <v>467</v>
      </c>
      <c r="B157" s="238" t="s">
        <v>1</v>
      </c>
      <c r="C157" s="206">
        <v>3</v>
      </c>
    </row>
    <row r="158" spans="1:9" s="99" customFormat="1" ht="14" x14ac:dyDescent="0.3">
      <c r="A158" s="255"/>
      <c r="B158" s="231" t="s">
        <v>2</v>
      </c>
      <c r="C158" s="186">
        <v>3</v>
      </c>
    </row>
    <row r="159" spans="1:9" s="103" customFormat="1" ht="15" customHeight="1" x14ac:dyDescent="0.35">
      <c r="A159" s="392" t="s">
        <v>468</v>
      </c>
      <c r="B159" s="238" t="s">
        <v>1</v>
      </c>
      <c r="C159" s="206">
        <v>30</v>
      </c>
    </row>
    <row r="160" spans="1:9" s="103" customFormat="1" ht="14" x14ac:dyDescent="0.3">
      <c r="A160" s="243"/>
      <c r="B160" s="239" t="s">
        <v>2</v>
      </c>
      <c r="C160" s="206">
        <v>30</v>
      </c>
    </row>
    <row r="161" spans="1:3" s="103" customFormat="1" ht="15.5" x14ac:dyDescent="0.35">
      <c r="A161" s="392" t="s">
        <v>469</v>
      </c>
      <c r="B161" s="238" t="s">
        <v>1</v>
      </c>
      <c r="C161" s="206">
        <v>28</v>
      </c>
    </row>
    <row r="162" spans="1:3" s="99" customFormat="1" ht="14" x14ac:dyDescent="0.3">
      <c r="A162" s="255"/>
      <c r="B162" s="231" t="s">
        <v>2</v>
      </c>
      <c r="C162" s="186">
        <v>28</v>
      </c>
    </row>
    <row r="163" spans="1:3" s="103" customFormat="1" ht="15" customHeight="1" x14ac:dyDescent="0.35">
      <c r="A163" s="392" t="s">
        <v>470</v>
      </c>
      <c r="B163" s="238" t="s">
        <v>1</v>
      </c>
      <c r="C163" s="206">
        <v>36</v>
      </c>
    </row>
    <row r="164" spans="1:3" s="103" customFormat="1" ht="14" x14ac:dyDescent="0.3">
      <c r="A164" s="243"/>
      <c r="B164" s="239" t="s">
        <v>2</v>
      </c>
      <c r="C164" s="206">
        <v>36</v>
      </c>
    </row>
    <row r="165" spans="1:3" s="103" customFormat="1" ht="15.5" x14ac:dyDescent="0.35">
      <c r="A165" s="392" t="s">
        <v>471</v>
      </c>
      <c r="B165" s="238" t="s">
        <v>1</v>
      </c>
      <c r="C165" s="206">
        <v>6</v>
      </c>
    </row>
    <row r="166" spans="1:3" s="99" customFormat="1" ht="14" x14ac:dyDescent="0.3">
      <c r="A166" s="255"/>
      <c r="B166" s="231" t="s">
        <v>2</v>
      </c>
      <c r="C166" s="186">
        <v>6</v>
      </c>
    </row>
    <row r="167" spans="1:3" s="103" customFormat="1" ht="15.5" x14ac:dyDescent="0.35">
      <c r="A167" s="392" t="s">
        <v>472</v>
      </c>
      <c r="B167" s="238" t="s">
        <v>1</v>
      </c>
      <c r="C167" s="206">
        <v>19</v>
      </c>
    </row>
    <row r="168" spans="1:3" s="99" customFormat="1" ht="14" x14ac:dyDescent="0.3">
      <c r="A168" s="255"/>
      <c r="B168" s="231" t="s">
        <v>2</v>
      </c>
      <c r="C168" s="186">
        <v>19</v>
      </c>
    </row>
    <row r="169" spans="1:3" s="103" customFormat="1" ht="15" customHeight="1" x14ac:dyDescent="0.35">
      <c r="A169" s="392" t="s">
        <v>473</v>
      </c>
      <c r="B169" s="238" t="s">
        <v>1</v>
      </c>
      <c r="C169" s="206">
        <v>3</v>
      </c>
    </row>
    <row r="170" spans="1:3" s="103" customFormat="1" ht="14" x14ac:dyDescent="0.3">
      <c r="A170" s="243"/>
      <c r="B170" s="239" t="s">
        <v>2</v>
      </c>
      <c r="C170" s="206">
        <v>3</v>
      </c>
    </row>
    <row r="171" spans="1:3" s="103" customFormat="1" ht="15.5" x14ac:dyDescent="0.3">
      <c r="A171" s="363" t="s">
        <v>474</v>
      </c>
      <c r="B171" s="238" t="s">
        <v>1</v>
      </c>
      <c r="C171" s="206">
        <v>5500</v>
      </c>
    </row>
    <row r="172" spans="1:3" s="99" customFormat="1" ht="14" x14ac:dyDescent="0.3">
      <c r="A172" s="255"/>
      <c r="B172" s="231" t="s">
        <v>2</v>
      </c>
      <c r="C172" s="186">
        <v>5500</v>
      </c>
    </row>
    <row r="173" spans="1:3" s="103" customFormat="1" ht="15.5" x14ac:dyDescent="0.3">
      <c r="A173" s="363" t="s">
        <v>475</v>
      </c>
      <c r="B173" s="238" t="s">
        <v>1</v>
      </c>
      <c r="C173" s="206">
        <v>716</v>
      </c>
    </row>
    <row r="174" spans="1:3" s="99" customFormat="1" ht="14" x14ac:dyDescent="0.3">
      <c r="A174" s="255"/>
      <c r="B174" s="231" t="s">
        <v>2</v>
      </c>
      <c r="C174" s="186">
        <v>716</v>
      </c>
    </row>
    <row r="175" spans="1:3" s="103" customFormat="1" ht="15" customHeight="1" x14ac:dyDescent="0.35">
      <c r="A175" s="392" t="s">
        <v>476</v>
      </c>
      <c r="B175" s="238" t="s">
        <v>1</v>
      </c>
      <c r="C175" s="206">
        <v>1750</v>
      </c>
    </row>
    <row r="176" spans="1:3" s="103" customFormat="1" ht="14" x14ac:dyDescent="0.3">
      <c r="A176" s="243"/>
      <c r="B176" s="239" t="s">
        <v>2</v>
      </c>
      <c r="C176" s="206">
        <v>1750</v>
      </c>
    </row>
    <row r="177" spans="1:3" s="103" customFormat="1" ht="15.5" x14ac:dyDescent="0.35">
      <c r="A177" s="392" t="s">
        <v>477</v>
      </c>
      <c r="B177" s="238" t="s">
        <v>1</v>
      </c>
      <c r="C177" s="206">
        <v>113</v>
      </c>
    </row>
    <row r="178" spans="1:3" s="99" customFormat="1" ht="14" x14ac:dyDescent="0.3">
      <c r="A178" s="255"/>
      <c r="B178" s="231" t="s">
        <v>2</v>
      </c>
      <c r="C178" s="186">
        <v>113</v>
      </c>
    </row>
    <row r="179" spans="1:3" s="103" customFormat="1" ht="15.5" x14ac:dyDescent="0.35">
      <c r="A179" s="392" t="s">
        <v>478</v>
      </c>
      <c r="B179" s="238" t="s">
        <v>1</v>
      </c>
      <c r="C179" s="206">
        <v>298</v>
      </c>
    </row>
    <row r="180" spans="1:3" s="99" customFormat="1" ht="14" x14ac:dyDescent="0.3">
      <c r="A180" s="255"/>
      <c r="B180" s="231" t="s">
        <v>2</v>
      </c>
      <c r="C180" s="186">
        <v>298</v>
      </c>
    </row>
    <row r="181" spans="1:3" s="103" customFormat="1" ht="15" customHeight="1" x14ac:dyDescent="0.35">
      <c r="A181" s="392" t="s">
        <v>479</v>
      </c>
      <c r="B181" s="238" t="s">
        <v>1</v>
      </c>
      <c r="C181" s="206">
        <v>666</v>
      </c>
    </row>
    <row r="182" spans="1:3" s="103" customFormat="1" ht="14" x14ac:dyDescent="0.3">
      <c r="A182" s="243"/>
      <c r="B182" s="239" t="s">
        <v>2</v>
      </c>
      <c r="C182" s="206">
        <v>666</v>
      </c>
    </row>
    <row r="183" spans="1:3" s="103" customFormat="1" ht="15.5" x14ac:dyDescent="0.35">
      <c r="A183" s="392" t="s">
        <v>480</v>
      </c>
      <c r="B183" s="238" t="s">
        <v>1</v>
      </c>
      <c r="C183" s="206">
        <v>1400</v>
      </c>
    </row>
    <row r="184" spans="1:3" s="99" customFormat="1" ht="14" x14ac:dyDescent="0.3">
      <c r="A184" s="255"/>
      <c r="B184" s="231" t="s">
        <v>2</v>
      </c>
      <c r="C184" s="186">
        <v>1400</v>
      </c>
    </row>
    <row r="185" spans="1:3" s="103" customFormat="1" ht="15.5" x14ac:dyDescent="0.35">
      <c r="A185" s="392" t="s">
        <v>481</v>
      </c>
      <c r="B185" s="238" t="s">
        <v>1</v>
      </c>
      <c r="C185" s="206">
        <v>452</v>
      </c>
    </row>
    <row r="186" spans="1:3" s="99" customFormat="1" ht="14" x14ac:dyDescent="0.3">
      <c r="A186" s="255"/>
      <c r="B186" s="231" t="s">
        <v>2</v>
      </c>
      <c r="C186" s="186">
        <v>452</v>
      </c>
    </row>
    <row r="187" spans="1:3" s="103" customFormat="1" ht="15" customHeight="1" x14ac:dyDescent="0.35">
      <c r="A187" s="392" t="s">
        <v>482</v>
      </c>
      <c r="B187" s="238" t="s">
        <v>1</v>
      </c>
      <c r="C187" s="206">
        <v>119</v>
      </c>
    </row>
    <row r="188" spans="1:3" s="103" customFormat="1" ht="14" x14ac:dyDescent="0.3">
      <c r="A188" s="243"/>
      <c r="B188" s="239" t="s">
        <v>2</v>
      </c>
      <c r="C188" s="206">
        <v>119</v>
      </c>
    </row>
    <row r="189" spans="1:3" s="103" customFormat="1" ht="15.5" x14ac:dyDescent="0.35">
      <c r="A189" s="392" t="s">
        <v>483</v>
      </c>
      <c r="B189" s="238" t="s">
        <v>1</v>
      </c>
      <c r="C189" s="206">
        <v>370</v>
      </c>
    </row>
    <row r="190" spans="1:3" s="99" customFormat="1" ht="14" x14ac:dyDescent="0.3">
      <c r="A190" s="255"/>
      <c r="B190" s="231" t="s">
        <v>2</v>
      </c>
      <c r="C190" s="186">
        <v>370</v>
      </c>
    </row>
    <row r="191" spans="1:3" s="103" customFormat="1" ht="15.5" x14ac:dyDescent="0.35">
      <c r="A191" s="392" t="s">
        <v>484</v>
      </c>
      <c r="B191" s="238" t="s">
        <v>1</v>
      </c>
      <c r="C191" s="206">
        <v>33</v>
      </c>
    </row>
    <row r="192" spans="1:3" s="99" customFormat="1" ht="14" x14ac:dyDescent="0.3">
      <c r="A192" s="255"/>
      <c r="B192" s="231" t="s">
        <v>2</v>
      </c>
      <c r="C192" s="186">
        <v>33</v>
      </c>
    </row>
    <row r="193" spans="1:9" s="15" customFormat="1" x14ac:dyDescent="0.25">
      <c r="B193" s="210"/>
      <c r="C193" s="44"/>
      <c r="D193" s="44"/>
      <c r="E193" s="44"/>
      <c r="F193" s="44"/>
      <c r="G193" s="44"/>
      <c r="H193" s="44"/>
      <c r="I193" s="44"/>
    </row>
    <row r="194" spans="1:9" s="15" customFormat="1" x14ac:dyDescent="0.25">
      <c r="B194" s="210"/>
      <c r="C194" s="44"/>
      <c r="D194" s="44"/>
      <c r="E194" s="44"/>
      <c r="F194" s="44"/>
      <c r="G194" s="44"/>
      <c r="H194" s="44"/>
      <c r="I194" s="44"/>
    </row>
    <row r="195" spans="1:9" s="15" customFormat="1" x14ac:dyDescent="0.25">
      <c r="B195" s="210"/>
      <c r="C195" s="44"/>
      <c r="D195" s="44"/>
      <c r="E195" s="44"/>
      <c r="F195" s="44"/>
      <c r="G195" s="44"/>
      <c r="H195" s="44"/>
      <c r="I195" s="44"/>
    </row>
    <row r="196" spans="1:9" s="15" customFormat="1" x14ac:dyDescent="0.25">
      <c r="B196" s="210"/>
      <c r="C196" s="44"/>
      <c r="D196" s="44"/>
      <c r="E196" s="44"/>
      <c r="F196" s="44"/>
      <c r="G196" s="44"/>
      <c r="H196" s="44"/>
      <c r="I196" s="44"/>
    </row>
    <row r="197" spans="1:9" x14ac:dyDescent="0.25">
      <c r="A197" s="488"/>
      <c r="B197" s="489"/>
      <c r="C197" s="489"/>
    </row>
    <row r="198" spans="1:9" x14ac:dyDescent="0.25">
      <c r="A198" s="488"/>
      <c r="B198" s="489"/>
      <c r="C198" s="489"/>
    </row>
    <row r="199" spans="1:9" x14ac:dyDescent="0.25">
      <c r="A199" s="200"/>
      <c r="B199" s="201"/>
      <c r="C199" s="201"/>
    </row>
    <row r="200" spans="1:9" x14ac:dyDescent="0.25">
      <c r="A200" s="200"/>
      <c r="B200" s="201"/>
      <c r="C200" s="201"/>
    </row>
    <row r="201" spans="1:9" x14ac:dyDescent="0.25">
      <c r="A201" s="200"/>
      <c r="B201" s="201"/>
      <c r="C201" s="201"/>
    </row>
    <row r="202" spans="1:9" x14ac:dyDescent="0.25">
      <c r="A202" s="46"/>
    </row>
    <row r="203" spans="1:9" x14ac:dyDescent="0.25">
      <c r="A203" s="46"/>
    </row>
    <row r="204" spans="1:9" x14ac:dyDescent="0.25">
      <c r="A204" s="46"/>
    </row>
    <row r="211" spans="1:1" x14ac:dyDescent="0.25">
      <c r="A211" s="15"/>
    </row>
    <row r="212" spans="1:1" x14ac:dyDescent="0.25">
      <c r="A212" s="15"/>
    </row>
  </sheetData>
  <mergeCells count="10">
    <mergeCell ref="A142:C142"/>
    <mergeCell ref="A197:C197"/>
    <mergeCell ref="A198:C198"/>
    <mergeCell ref="A82:C82"/>
    <mergeCell ref="A1:C1"/>
    <mergeCell ref="A2:C2"/>
    <mergeCell ref="A7:C7"/>
    <mergeCell ref="C9:C11"/>
    <mergeCell ref="A44:C44"/>
    <mergeCell ref="A63:C63"/>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A195"/>
  <sheetViews>
    <sheetView topLeftCell="A88" workbookViewId="0">
      <selection activeCell="A108" sqref="A108:XFD120"/>
    </sheetView>
  </sheetViews>
  <sheetFormatPr defaultRowHeight="12.5" x14ac:dyDescent="0.25"/>
  <cols>
    <col min="1" max="1" width="60" customWidth="1"/>
    <col min="2" max="2" width="6.81640625" style="1" customWidth="1"/>
    <col min="3" max="3" width="17" customWidth="1"/>
    <col min="4" max="4" width="0" hidden="1" customWidth="1"/>
    <col min="6" max="9" width="0" hidden="1" customWidth="1"/>
  </cols>
  <sheetData>
    <row r="1" spans="1:11" x14ac:dyDescent="0.25">
      <c r="A1" s="506" t="s">
        <v>447</v>
      </c>
      <c r="B1" s="501"/>
      <c r="C1" s="501"/>
    </row>
    <row r="2" spans="1:11" x14ac:dyDescent="0.25">
      <c r="A2" s="500" t="s">
        <v>64</v>
      </c>
      <c r="B2" s="501"/>
      <c r="C2" s="501"/>
    </row>
    <row r="3" spans="1:11" x14ac:dyDescent="0.25">
      <c r="A3" s="120" t="s">
        <v>3</v>
      </c>
    </row>
    <row r="4" spans="1:11" x14ac:dyDescent="0.25">
      <c r="A4" t="s">
        <v>4</v>
      </c>
    </row>
    <row r="7" spans="1:11" ht="26.25" customHeight="1" x14ac:dyDescent="0.25">
      <c r="A7" s="502" t="s">
        <v>446</v>
      </c>
      <c r="B7" s="502"/>
      <c r="C7" s="502"/>
    </row>
    <row r="8" spans="1:11" ht="16.5" customHeight="1" x14ac:dyDescent="0.25">
      <c r="B8" s="2"/>
      <c r="C8" s="163" t="s">
        <v>11</v>
      </c>
    </row>
    <row r="9" spans="1:11" x14ac:dyDescent="0.25">
      <c r="A9" s="8" t="s">
        <v>5</v>
      </c>
      <c r="B9" s="5" t="s">
        <v>0</v>
      </c>
      <c r="C9" s="503" t="s">
        <v>436</v>
      </c>
    </row>
    <row r="10" spans="1:11" x14ac:dyDescent="0.25">
      <c r="A10" s="3" t="s">
        <v>6</v>
      </c>
      <c r="B10" s="6"/>
      <c r="C10" s="504"/>
    </row>
    <row r="11" spans="1:11" x14ac:dyDescent="0.25">
      <c r="A11" s="3" t="s">
        <v>7</v>
      </c>
      <c r="B11" s="6"/>
      <c r="C11" s="505"/>
    </row>
    <row r="12" spans="1:11" x14ac:dyDescent="0.25">
      <c r="A12" s="4">
        <v>0</v>
      </c>
      <c r="B12" s="4">
        <v>1</v>
      </c>
      <c r="C12" s="7">
        <v>2</v>
      </c>
    </row>
    <row r="13" spans="1:11" ht="15.5" x14ac:dyDescent="0.35">
      <c r="A13" s="35" t="s">
        <v>12</v>
      </c>
      <c r="B13" s="17" t="s">
        <v>1</v>
      </c>
      <c r="C13" s="59">
        <f>C15+C27</f>
        <v>11436</v>
      </c>
      <c r="K13" s="149"/>
    </row>
    <row r="14" spans="1:11" ht="13" x14ac:dyDescent="0.3">
      <c r="A14" s="16"/>
      <c r="B14" s="18" t="s">
        <v>2</v>
      </c>
      <c r="C14" s="59">
        <f>C16+C28</f>
        <v>11436</v>
      </c>
    </row>
    <row r="15" spans="1:11" ht="13" x14ac:dyDescent="0.3">
      <c r="A15" s="26" t="s">
        <v>21</v>
      </c>
      <c r="B15" s="13" t="s">
        <v>1</v>
      </c>
      <c r="C15" s="28">
        <f t="shared" ref="C15:C18" si="0">C17</f>
        <v>19</v>
      </c>
    </row>
    <row r="16" spans="1:11" ht="13" x14ac:dyDescent="0.3">
      <c r="A16" s="10" t="s">
        <v>9</v>
      </c>
      <c r="B16" s="14" t="s">
        <v>2</v>
      </c>
      <c r="C16" s="28">
        <f t="shared" si="0"/>
        <v>19</v>
      </c>
    </row>
    <row r="17" spans="1:9" ht="13" x14ac:dyDescent="0.3">
      <c r="A17" s="12" t="s">
        <v>10</v>
      </c>
      <c r="B17" s="5" t="s">
        <v>1</v>
      </c>
      <c r="C17" s="19">
        <f t="shared" si="0"/>
        <v>19</v>
      </c>
    </row>
    <row r="18" spans="1:9" ht="13" x14ac:dyDescent="0.3">
      <c r="A18" s="11"/>
      <c r="B18" s="7" t="s">
        <v>2</v>
      </c>
      <c r="C18" s="19">
        <f t="shared" si="0"/>
        <v>19</v>
      </c>
    </row>
    <row r="19" spans="1:9" x14ac:dyDescent="0.25">
      <c r="A19" s="21" t="s">
        <v>13</v>
      </c>
      <c r="B19" s="5" t="s">
        <v>1</v>
      </c>
      <c r="C19" s="19">
        <f>C21+C23+C25</f>
        <v>19</v>
      </c>
    </row>
    <row r="20" spans="1:9" x14ac:dyDescent="0.25">
      <c r="A20" s="22"/>
      <c r="B20" s="42" t="s">
        <v>2</v>
      </c>
      <c r="C20" s="19">
        <f>C22+C24+C26</f>
        <v>19</v>
      </c>
    </row>
    <row r="21" spans="1:9" x14ac:dyDescent="0.25">
      <c r="A21" s="25" t="s">
        <v>29</v>
      </c>
      <c r="B21" s="13" t="s">
        <v>1</v>
      </c>
      <c r="C21" s="19">
        <f>C44</f>
        <v>0</v>
      </c>
      <c r="D21" s="44"/>
      <c r="E21" s="44"/>
      <c r="F21" s="44"/>
      <c r="G21" s="44"/>
      <c r="H21" s="44"/>
      <c r="I21" s="44"/>
    </row>
    <row r="22" spans="1:9" x14ac:dyDescent="0.25">
      <c r="A22" s="9"/>
      <c r="B22" s="14" t="s">
        <v>2</v>
      </c>
      <c r="C22" s="19">
        <f>C45</f>
        <v>0</v>
      </c>
      <c r="D22" s="44"/>
      <c r="E22" s="44"/>
      <c r="F22" s="44"/>
      <c r="G22" s="44"/>
      <c r="H22" s="44"/>
      <c r="I22" s="44"/>
    </row>
    <row r="23" spans="1:9" x14ac:dyDescent="0.25">
      <c r="A23" s="32" t="s">
        <v>16</v>
      </c>
      <c r="B23" s="5" t="s">
        <v>1</v>
      </c>
      <c r="C23" s="60">
        <f t="shared" ref="C23:C24" si="1">C74</f>
        <v>16</v>
      </c>
    </row>
    <row r="24" spans="1:9" x14ac:dyDescent="0.25">
      <c r="A24" s="10"/>
      <c r="B24" s="7" t="s">
        <v>2</v>
      </c>
      <c r="C24" s="60">
        <f t="shared" si="1"/>
        <v>16</v>
      </c>
    </row>
    <row r="25" spans="1:9" x14ac:dyDescent="0.25">
      <c r="A25" s="23" t="s">
        <v>24</v>
      </c>
      <c r="B25" s="6" t="s">
        <v>1</v>
      </c>
      <c r="C25" s="19">
        <f>C76</f>
        <v>3</v>
      </c>
    </row>
    <row r="26" spans="1:9" x14ac:dyDescent="0.25">
      <c r="A26" s="9"/>
      <c r="B26" s="7" t="s">
        <v>2</v>
      </c>
      <c r="C26" s="19">
        <f>C77</f>
        <v>3</v>
      </c>
    </row>
    <row r="27" spans="1:9" s="46" customFormat="1" ht="13" x14ac:dyDescent="0.3">
      <c r="A27" s="26" t="s">
        <v>17</v>
      </c>
      <c r="B27" s="77" t="s">
        <v>1</v>
      </c>
      <c r="C27" s="30">
        <f t="shared" ref="C27:C32" si="2">C29</f>
        <v>11417</v>
      </c>
    </row>
    <row r="28" spans="1:9" s="46" customFormat="1" ht="13" x14ac:dyDescent="0.3">
      <c r="A28" s="10" t="s">
        <v>9</v>
      </c>
      <c r="B28" s="80" t="s">
        <v>2</v>
      </c>
      <c r="C28" s="30">
        <f t="shared" si="2"/>
        <v>11417</v>
      </c>
    </row>
    <row r="29" spans="1:9" s="46" customFormat="1" ht="13" x14ac:dyDescent="0.3">
      <c r="A29" s="12" t="s">
        <v>10</v>
      </c>
      <c r="B29" s="63" t="s">
        <v>1</v>
      </c>
      <c r="C29" s="28">
        <f t="shared" si="2"/>
        <v>11417</v>
      </c>
      <c r="D29" s="45"/>
      <c r="E29" s="45"/>
      <c r="F29" s="45"/>
      <c r="G29" s="45"/>
      <c r="H29" s="45"/>
      <c r="I29" s="45"/>
    </row>
    <row r="30" spans="1:9" s="46" customFormat="1" ht="13" x14ac:dyDescent="0.3">
      <c r="A30" s="11"/>
      <c r="B30" s="42" t="s">
        <v>2</v>
      </c>
      <c r="C30" s="28">
        <f t="shared" si="2"/>
        <v>11417</v>
      </c>
      <c r="D30" s="45"/>
      <c r="E30" s="45"/>
      <c r="F30" s="45"/>
      <c r="G30" s="45"/>
      <c r="H30" s="45"/>
      <c r="I30" s="45"/>
    </row>
    <row r="31" spans="1:9" s="46" customFormat="1" ht="13" x14ac:dyDescent="0.3">
      <c r="A31" s="36" t="s">
        <v>23</v>
      </c>
      <c r="B31" s="13" t="s">
        <v>1</v>
      </c>
      <c r="C31" s="48">
        <f t="shared" si="2"/>
        <v>11417</v>
      </c>
    </row>
    <row r="32" spans="1:9" s="46" customFormat="1" x14ac:dyDescent="0.25">
      <c r="A32" s="10"/>
      <c r="B32" s="14" t="s">
        <v>2</v>
      </c>
      <c r="C32" s="48">
        <f t="shared" si="2"/>
        <v>11417</v>
      </c>
      <c r="D32" s="48">
        <f>D34</f>
        <v>0</v>
      </c>
    </row>
    <row r="33" spans="1:53" s="46" customFormat="1" x14ac:dyDescent="0.25">
      <c r="A33" s="27" t="s">
        <v>16</v>
      </c>
      <c r="B33" s="63" t="s">
        <v>1</v>
      </c>
      <c r="C33" s="48">
        <f>C84</f>
        <v>11417</v>
      </c>
    </row>
    <row r="34" spans="1:53" s="46" customFormat="1" x14ac:dyDescent="0.25">
      <c r="A34" s="10"/>
      <c r="B34" s="42" t="s">
        <v>2</v>
      </c>
      <c r="C34" s="48">
        <f>C85</f>
        <v>11417</v>
      </c>
    </row>
    <row r="35" spans="1:53" s="53" customFormat="1" ht="13" x14ac:dyDescent="0.3">
      <c r="A35" s="56" t="s">
        <v>25</v>
      </c>
      <c r="B35" s="56"/>
      <c r="C35" s="56"/>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row>
    <row r="36" spans="1:53" ht="15.5" x14ac:dyDescent="0.35">
      <c r="A36" s="57" t="s">
        <v>32</v>
      </c>
      <c r="B36" s="62" t="s">
        <v>1</v>
      </c>
      <c r="C36" s="19">
        <f t="shared" ref="C36:C43" si="3">C38</f>
        <v>0</v>
      </c>
    </row>
    <row r="37" spans="1:53" ht="13" x14ac:dyDescent="0.3">
      <c r="A37" s="41"/>
      <c r="B37" s="42" t="s">
        <v>2</v>
      </c>
      <c r="C37" s="19">
        <f t="shared" si="3"/>
        <v>0</v>
      </c>
    </row>
    <row r="38" spans="1:53" ht="13" x14ac:dyDescent="0.3">
      <c r="A38" s="37" t="s">
        <v>19</v>
      </c>
      <c r="B38" s="24" t="s">
        <v>1</v>
      </c>
      <c r="C38" s="199">
        <f t="shared" si="3"/>
        <v>0</v>
      </c>
    </row>
    <row r="39" spans="1:53" ht="13" x14ac:dyDescent="0.3">
      <c r="A39" s="22" t="s">
        <v>9</v>
      </c>
      <c r="B39" s="14" t="s">
        <v>2</v>
      </c>
      <c r="C39" s="199">
        <f t="shared" si="3"/>
        <v>0</v>
      </c>
    </row>
    <row r="40" spans="1:53" ht="13" x14ac:dyDescent="0.3">
      <c r="A40" s="12" t="s">
        <v>10</v>
      </c>
      <c r="B40" s="6" t="s">
        <v>1</v>
      </c>
      <c r="C40" s="38">
        <f t="shared" si="3"/>
        <v>0</v>
      </c>
    </row>
    <row r="41" spans="1:53" ht="13" x14ac:dyDescent="0.3">
      <c r="A41" s="11"/>
      <c r="B41" s="7" t="s">
        <v>2</v>
      </c>
      <c r="C41" s="38">
        <f t="shared" si="3"/>
        <v>0</v>
      </c>
    </row>
    <row r="42" spans="1:53" x14ac:dyDescent="0.25">
      <c r="A42" s="20" t="s">
        <v>26</v>
      </c>
      <c r="B42" s="24" t="s">
        <v>1</v>
      </c>
      <c r="C42" s="38">
        <f t="shared" si="3"/>
        <v>0</v>
      </c>
    </row>
    <row r="43" spans="1:53" x14ac:dyDescent="0.25">
      <c r="A43" s="20"/>
      <c r="B43" s="24" t="s">
        <v>2</v>
      </c>
      <c r="C43" s="38">
        <f t="shared" si="3"/>
        <v>0</v>
      </c>
    </row>
    <row r="44" spans="1:53" x14ac:dyDescent="0.25">
      <c r="A44" s="21" t="s">
        <v>27</v>
      </c>
      <c r="B44" s="13" t="s">
        <v>1</v>
      </c>
      <c r="C44" s="43">
        <f>C55</f>
        <v>0</v>
      </c>
    </row>
    <row r="45" spans="1:53" x14ac:dyDescent="0.25">
      <c r="A45" s="22"/>
      <c r="B45" s="14" t="s">
        <v>2</v>
      </c>
      <c r="C45" s="43">
        <f>C56</f>
        <v>0</v>
      </c>
    </row>
    <row r="46" spans="1:53" s="251" customFormat="1" ht="14" x14ac:dyDescent="0.3">
      <c r="A46" s="487" t="s">
        <v>46</v>
      </c>
      <c r="B46" s="487"/>
      <c r="C46" s="487"/>
      <c r="D46" s="15"/>
      <c r="E46" s="15"/>
      <c r="F46" s="15"/>
      <c r="G46" s="15"/>
      <c r="H46" s="15"/>
      <c r="I46" s="15"/>
      <c r="J46" s="15"/>
      <c r="K46" s="15"/>
      <c r="L46" s="15"/>
      <c r="M46" s="15"/>
      <c r="N46" s="15"/>
      <c r="O46" s="15"/>
      <c r="P46" s="15"/>
      <c r="Q46" s="15"/>
      <c r="R46" s="15"/>
      <c r="S46" s="15"/>
      <c r="T46" s="15"/>
      <c r="U46" s="15"/>
      <c r="V46" s="15"/>
      <c r="W46" s="15"/>
      <c r="X46" s="15"/>
      <c r="Y46" s="15"/>
      <c r="Z46" s="15"/>
    </row>
    <row r="47" spans="1:53" s="15" customFormat="1" ht="14" x14ac:dyDescent="0.3">
      <c r="A47" s="223" t="s">
        <v>14</v>
      </c>
      <c r="B47" s="224" t="s">
        <v>1</v>
      </c>
      <c r="C47" s="225">
        <f t="shared" ref="C47:C54" si="4">C49</f>
        <v>0</v>
      </c>
    </row>
    <row r="48" spans="1:53" s="15" customFormat="1" ht="14" x14ac:dyDescent="0.3">
      <c r="A48" s="187" t="s">
        <v>15</v>
      </c>
      <c r="B48" s="188" t="s">
        <v>2</v>
      </c>
      <c r="C48" s="225">
        <f t="shared" si="4"/>
        <v>0</v>
      </c>
    </row>
    <row r="49" spans="1:14" s="15" customFormat="1" ht="14" x14ac:dyDescent="0.3">
      <c r="A49" s="226" t="s">
        <v>28</v>
      </c>
      <c r="B49" s="227" t="s">
        <v>1</v>
      </c>
      <c r="C49" s="189">
        <f t="shared" si="4"/>
        <v>0</v>
      </c>
    </row>
    <row r="50" spans="1:14" s="15" customFormat="1" ht="14" x14ac:dyDescent="0.3">
      <c r="A50" s="187" t="s">
        <v>15</v>
      </c>
      <c r="B50" s="188" t="s">
        <v>2</v>
      </c>
      <c r="C50" s="189">
        <f t="shared" si="4"/>
        <v>0</v>
      </c>
    </row>
    <row r="51" spans="1:14" s="99" customFormat="1" ht="14.5" x14ac:dyDescent="0.35">
      <c r="A51" s="307" t="s">
        <v>10</v>
      </c>
      <c r="B51" s="308" t="s">
        <v>1</v>
      </c>
      <c r="C51" s="186">
        <f t="shared" si="4"/>
        <v>0</v>
      </c>
    </row>
    <row r="52" spans="1:14" s="99" customFormat="1" ht="14.5" x14ac:dyDescent="0.35">
      <c r="A52" s="309"/>
      <c r="B52" s="231" t="s">
        <v>2</v>
      </c>
      <c r="C52" s="186">
        <f t="shared" si="4"/>
        <v>0</v>
      </c>
    </row>
    <row r="53" spans="1:14" s="103" customFormat="1" ht="14" x14ac:dyDescent="0.3">
      <c r="A53" s="310" t="s">
        <v>26</v>
      </c>
      <c r="B53" s="247" t="s">
        <v>1</v>
      </c>
      <c r="C53" s="186">
        <f t="shared" si="4"/>
        <v>0</v>
      </c>
    </row>
    <row r="54" spans="1:14" s="103" customFormat="1" ht="14" x14ac:dyDescent="0.3">
      <c r="A54" s="249"/>
      <c r="B54" s="231" t="s">
        <v>2</v>
      </c>
      <c r="C54" s="186">
        <f t="shared" si="4"/>
        <v>0</v>
      </c>
    </row>
    <row r="55" spans="1:14" s="103" customFormat="1" ht="14" x14ac:dyDescent="0.3">
      <c r="A55" s="311" t="s">
        <v>29</v>
      </c>
      <c r="B55" s="308" t="s">
        <v>1</v>
      </c>
      <c r="C55" s="186">
        <f>C57+C59+C61+C63</f>
        <v>0</v>
      </c>
      <c r="M55" s="304"/>
      <c r="N55" s="304"/>
    </row>
    <row r="56" spans="1:14" s="103" customFormat="1" ht="14" x14ac:dyDescent="0.3">
      <c r="A56" s="311"/>
      <c r="B56" s="231" t="s">
        <v>2</v>
      </c>
      <c r="C56" s="186">
        <f>C58+C60+C62+C64</f>
        <v>0</v>
      </c>
    </row>
    <row r="57" spans="1:14" s="103" customFormat="1" ht="30.75" customHeight="1" x14ac:dyDescent="0.3">
      <c r="A57" s="444" t="s">
        <v>485</v>
      </c>
      <c r="B57" s="111" t="s">
        <v>1</v>
      </c>
      <c r="C57" s="206">
        <v>-75.180000000000007</v>
      </c>
      <c r="D57" s="95"/>
      <c r="E57" s="95"/>
      <c r="F57" s="95"/>
      <c r="G57" s="95"/>
      <c r="H57" s="95"/>
      <c r="I57" s="95"/>
    </row>
    <row r="58" spans="1:14" s="103" customFormat="1" ht="14" x14ac:dyDescent="0.3">
      <c r="A58" s="319"/>
      <c r="B58" s="92" t="s">
        <v>2</v>
      </c>
      <c r="C58" s="206">
        <v>-75.180000000000007</v>
      </c>
      <c r="D58" s="95"/>
      <c r="E58" s="95"/>
      <c r="F58" s="95"/>
      <c r="G58" s="95"/>
      <c r="H58" s="95"/>
      <c r="I58" s="95"/>
    </row>
    <row r="59" spans="1:14" s="103" customFormat="1" ht="32.25" customHeight="1" x14ac:dyDescent="0.3">
      <c r="A59" s="445" t="s">
        <v>486</v>
      </c>
      <c r="B59" s="111" t="s">
        <v>1</v>
      </c>
      <c r="C59" s="206">
        <v>-112.05</v>
      </c>
      <c r="D59" s="95"/>
      <c r="E59" s="95"/>
      <c r="F59" s="95"/>
      <c r="G59" s="95"/>
      <c r="H59" s="95"/>
      <c r="I59" s="95"/>
    </row>
    <row r="60" spans="1:14" s="103" customFormat="1" ht="14" x14ac:dyDescent="0.3">
      <c r="A60" s="319"/>
      <c r="B60" s="92" t="s">
        <v>2</v>
      </c>
      <c r="C60" s="206">
        <v>-112.05</v>
      </c>
      <c r="D60" s="95"/>
      <c r="E60" s="95"/>
      <c r="F60" s="95"/>
      <c r="G60" s="95"/>
      <c r="H60" s="95"/>
      <c r="I60" s="95"/>
    </row>
    <row r="61" spans="1:14" s="103" customFormat="1" ht="31.5" customHeight="1" x14ac:dyDescent="0.3">
      <c r="A61" s="322" t="s">
        <v>487</v>
      </c>
      <c r="B61" s="111" t="s">
        <v>1</v>
      </c>
      <c r="C61" s="206">
        <v>-41.41</v>
      </c>
      <c r="D61" s="95"/>
      <c r="E61" s="95"/>
      <c r="F61" s="95"/>
      <c r="G61" s="95"/>
      <c r="H61" s="95"/>
      <c r="I61" s="95"/>
    </row>
    <row r="62" spans="1:14" s="103" customFormat="1" ht="14" x14ac:dyDescent="0.3">
      <c r="A62" s="319"/>
      <c r="B62" s="92" t="s">
        <v>2</v>
      </c>
      <c r="C62" s="206">
        <v>-41.41</v>
      </c>
      <c r="D62" s="95"/>
      <c r="E62" s="95"/>
      <c r="F62" s="95"/>
      <c r="G62" s="95"/>
      <c r="H62" s="95"/>
      <c r="I62" s="95"/>
    </row>
    <row r="63" spans="1:14" s="103" customFormat="1" ht="47.25" customHeight="1" x14ac:dyDescent="0.3">
      <c r="A63" s="322" t="s">
        <v>488</v>
      </c>
      <c r="B63" s="111" t="s">
        <v>1</v>
      </c>
      <c r="C63" s="206">
        <v>228.64</v>
      </c>
      <c r="D63" s="95"/>
      <c r="E63" s="95"/>
      <c r="F63" s="95"/>
      <c r="G63" s="95"/>
      <c r="H63" s="95"/>
      <c r="I63" s="95"/>
    </row>
    <row r="64" spans="1:14" s="103" customFormat="1" ht="14" x14ac:dyDescent="0.3">
      <c r="A64" s="319"/>
      <c r="B64" s="92" t="s">
        <v>2</v>
      </c>
      <c r="C64" s="206">
        <v>228.64</v>
      </c>
      <c r="D64" s="95"/>
      <c r="E64" s="95"/>
      <c r="F64" s="95"/>
      <c r="G64" s="95"/>
      <c r="H64" s="95"/>
      <c r="I64" s="95"/>
    </row>
    <row r="65" spans="1:9" ht="13" x14ac:dyDescent="0.3">
      <c r="A65" s="490" t="s">
        <v>8</v>
      </c>
      <c r="B65" s="491"/>
      <c r="C65" s="492"/>
    </row>
    <row r="66" spans="1:9" s="71" customFormat="1" ht="15.5" x14ac:dyDescent="0.35">
      <c r="A66" s="437" t="s">
        <v>12</v>
      </c>
      <c r="B66" s="29" t="s">
        <v>1</v>
      </c>
      <c r="C66" s="30">
        <f>C68+C78</f>
        <v>11436</v>
      </c>
    </row>
    <row r="67" spans="1:9" ht="13" x14ac:dyDescent="0.3">
      <c r="A67" s="33"/>
      <c r="B67" s="31" t="s">
        <v>2</v>
      </c>
      <c r="C67" s="30">
        <f>C69+C79</f>
        <v>11436</v>
      </c>
    </row>
    <row r="68" spans="1:9" ht="13" x14ac:dyDescent="0.3">
      <c r="A68" s="26" t="s">
        <v>21</v>
      </c>
      <c r="B68" s="77" t="s">
        <v>1</v>
      </c>
      <c r="C68" s="28">
        <f t="shared" ref="C68:C71" si="5">C70</f>
        <v>19</v>
      </c>
    </row>
    <row r="69" spans="1:9" ht="13" x14ac:dyDescent="0.3">
      <c r="A69" s="10" t="s">
        <v>9</v>
      </c>
      <c r="B69" s="80" t="s">
        <v>2</v>
      </c>
      <c r="C69" s="28">
        <f t="shared" si="5"/>
        <v>19</v>
      </c>
    </row>
    <row r="70" spans="1:9" ht="13" x14ac:dyDescent="0.3">
      <c r="A70" s="36" t="s">
        <v>10</v>
      </c>
      <c r="B70" s="6" t="s">
        <v>1</v>
      </c>
      <c r="C70" s="19">
        <f t="shared" si="5"/>
        <v>19</v>
      </c>
    </row>
    <row r="71" spans="1:9" ht="13" x14ac:dyDescent="0.3">
      <c r="A71" s="11"/>
      <c r="B71" s="7" t="s">
        <v>2</v>
      </c>
      <c r="C71" s="19">
        <f t="shared" si="5"/>
        <v>19</v>
      </c>
    </row>
    <row r="72" spans="1:9" x14ac:dyDescent="0.25">
      <c r="A72" s="21" t="s">
        <v>13</v>
      </c>
      <c r="B72" s="5" t="s">
        <v>1</v>
      </c>
      <c r="C72" s="19">
        <f>C74+C76</f>
        <v>19</v>
      </c>
    </row>
    <row r="73" spans="1:9" x14ac:dyDescent="0.25">
      <c r="A73" s="9"/>
      <c r="B73" s="7" t="s">
        <v>2</v>
      </c>
      <c r="C73" s="19">
        <f>C75+C77</f>
        <v>19</v>
      </c>
    </row>
    <row r="74" spans="1:9" x14ac:dyDescent="0.25">
      <c r="A74" s="23" t="s">
        <v>16</v>
      </c>
      <c r="B74" s="5" t="s">
        <v>1</v>
      </c>
      <c r="C74" s="19">
        <f>C96</f>
        <v>16</v>
      </c>
    </row>
    <row r="75" spans="1:9" x14ac:dyDescent="0.25">
      <c r="A75" s="10"/>
      <c r="B75" s="7" t="s">
        <v>2</v>
      </c>
      <c r="C75" s="19">
        <f>C97</f>
        <v>16</v>
      </c>
    </row>
    <row r="76" spans="1:9" x14ac:dyDescent="0.25">
      <c r="A76" s="23" t="s">
        <v>24</v>
      </c>
      <c r="B76" s="6" t="s">
        <v>1</v>
      </c>
      <c r="C76" s="19">
        <f>C98</f>
        <v>3</v>
      </c>
    </row>
    <row r="77" spans="1:9" x14ac:dyDescent="0.25">
      <c r="A77" s="9"/>
      <c r="B77" s="7" t="s">
        <v>2</v>
      </c>
      <c r="C77" s="19">
        <f>C99</f>
        <v>3</v>
      </c>
      <c r="D77" s="19" t="e">
        <f>#REF!+#REF!+#REF!+#REF!</f>
        <v>#REF!</v>
      </c>
    </row>
    <row r="78" spans="1:9" s="46" customFormat="1" ht="13" x14ac:dyDescent="0.3">
      <c r="A78" s="26" t="s">
        <v>17</v>
      </c>
      <c r="B78" s="77" t="s">
        <v>1</v>
      </c>
      <c r="C78" s="30">
        <f>C80</f>
        <v>11417</v>
      </c>
    </row>
    <row r="79" spans="1:9" s="46" customFormat="1" ht="13" x14ac:dyDescent="0.3">
      <c r="A79" s="10" t="s">
        <v>9</v>
      </c>
      <c r="B79" s="80" t="s">
        <v>2</v>
      </c>
      <c r="C79" s="30">
        <f>C81</f>
        <v>11417</v>
      </c>
    </row>
    <row r="80" spans="1:9" s="46" customFormat="1" ht="13" x14ac:dyDescent="0.3">
      <c r="A80" s="12" t="s">
        <v>10</v>
      </c>
      <c r="B80" s="63" t="s">
        <v>1</v>
      </c>
      <c r="C80" s="48">
        <f>C82</f>
        <v>11417</v>
      </c>
      <c r="D80" s="45"/>
      <c r="E80" s="45"/>
      <c r="F80" s="45"/>
      <c r="G80" s="45"/>
      <c r="H80" s="45"/>
      <c r="I80" s="45"/>
    </row>
    <row r="81" spans="1:11" s="46" customFormat="1" ht="13" x14ac:dyDescent="0.3">
      <c r="A81" s="11"/>
      <c r="B81" s="42" t="s">
        <v>2</v>
      </c>
      <c r="C81" s="48">
        <f>C83</f>
        <v>11417</v>
      </c>
      <c r="D81" s="45"/>
      <c r="E81" s="45"/>
      <c r="F81" s="45"/>
      <c r="G81" s="45"/>
      <c r="H81" s="45"/>
      <c r="I81" s="45"/>
    </row>
    <row r="82" spans="1:11" s="46" customFormat="1" ht="13" x14ac:dyDescent="0.3">
      <c r="A82" s="36" t="s">
        <v>23</v>
      </c>
      <c r="B82" s="13" t="s">
        <v>1</v>
      </c>
      <c r="C82" s="48">
        <f>C104</f>
        <v>11417</v>
      </c>
    </row>
    <row r="83" spans="1:11" s="46" customFormat="1" x14ac:dyDescent="0.25">
      <c r="A83" s="10"/>
      <c r="B83" s="14" t="s">
        <v>2</v>
      </c>
      <c r="C83" s="48">
        <f>C105</f>
        <v>11417</v>
      </c>
      <c r="D83" s="48">
        <f>D85</f>
        <v>0</v>
      </c>
    </row>
    <row r="84" spans="1:11" s="46" customFormat="1" x14ac:dyDescent="0.25">
      <c r="A84" s="27" t="s">
        <v>16</v>
      </c>
      <c r="B84" s="63" t="s">
        <v>1</v>
      </c>
      <c r="C84" s="48">
        <f>C106</f>
        <v>11417</v>
      </c>
    </row>
    <row r="85" spans="1:11" s="46" customFormat="1" x14ac:dyDescent="0.25">
      <c r="A85" s="10"/>
      <c r="B85" s="42" t="s">
        <v>2</v>
      </c>
      <c r="C85" s="48">
        <f>C107</f>
        <v>11417</v>
      </c>
    </row>
    <row r="86" spans="1:11" ht="13" x14ac:dyDescent="0.3">
      <c r="A86" s="49" t="s">
        <v>34</v>
      </c>
      <c r="B86" s="51"/>
      <c r="C86" s="50"/>
      <c r="D86" s="47"/>
      <c r="E86" s="47"/>
      <c r="F86" s="47"/>
      <c r="G86" s="47"/>
      <c r="H86" s="47"/>
      <c r="I86" s="47"/>
      <c r="K86" s="46"/>
    </row>
    <row r="87" spans="1:11" ht="13" x14ac:dyDescent="0.3">
      <c r="A87" s="78" t="s">
        <v>14</v>
      </c>
      <c r="B87" s="148"/>
      <c r="C87" s="19"/>
      <c r="D87" s="47"/>
      <c r="E87" s="47"/>
      <c r="F87" s="47"/>
      <c r="G87" s="47"/>
      <c r="H87" s="47"/>
      <c r="I87" s="52"/>
    </row>
    <row r="88" spans="1:11" s="71" customFormat="1" x14ac:dyDescent="0.25">
      <c r="A88" s="346" t="s">
        <v>22</v>
      </c>
      <c r="B88" s="111" t="s">
        <v>1</v>
      </c>
      <c r="C88" s="19">
        <f>C90+C100</f>
        <v>11436</v>
      </c>
      <c r="D88" s="95"/>
      <c r="E88" s="95"/>
      <c r="F88" s="95"/>
      <c r="G88" s="95"/>
      <c r="H88" s="95"/>
      <c r="I88" s="95"/>
    </row>
    <row r="89" spans="1:11" x14ac:dyDescent="0.25">
      <c r="A89" s="10"/>
      <c r="B89" s="42" t="s">
        <v>2</v>
      </c>
      <c r="C89" s="19">
        <f>C91+C101</f>
        <v>11436</v>
      </c>
      <c r="D89" s="45"/>
      <c r="E89" s="45"/>
      <c r="F89" s="45"/>
      <c r="G89" s="45"/>
      <c r="H89" s="45"/>
      <c r="I89" s="45"/>
    </row>
    <row r="90" spans="1:11" ht="13" x14ac:dyDescent="0.3">
      <c r="A90" s="26" t="s">
        <v>19</v>
      </c>
      <c r="B90" s="63" t="s">
        <v>1</v>
      </c>
      <c r="C90" s="28">
        <f t="shared" ref="C90:C93" si="6">C92</f>
        <v>19</v>
      </c>
      <c r="D90" s="45"/>
      <c r="E90" s="45"/>
      <c r="F90" s="45"/>
      <c r="G90" s="45"/>
      <c r="H90" s="45"/>
      <c r="I90" s="45"/>
    </row>
    <row r="91" spans="1:11" ht="13" x14ac:dyDescent="0.3">
      <c r="A91" s="10" t="s">
        <v>20</v>
      </c>
      <c r="B91" s="42" t="s">
        <v>2</v>
      </c>
      <c r="C91" s="28">
        <f t="shared" si="6"/>
        <v>19</v>
      </c>
      <c r="D91" s="45"/>
      <c r="E91" s="45"/>
      <c r="F91" s="45"/>
      <c r="G91" s="45"/>
      <c r="H91" s="45"/>
      <c r="I91" s="45"/>
    </row>
    <row r="92" spans="1:11" ht="13" x14ac:dyDescent="0.3">
      <c r="A92" s="12" t="s">
        <v>10</v>
      </c>
      <c r="B92" s="6" t="s">
        <v>1</v>
      </c>
      <c r="C92" s="19">
        <f t="shared" si="6"/>
        <v>19</v>
      </c>
      <c r="D92" s="45"/>
      <c r="E92" s="45"/>
      <c r="F92" s="45"/>
      <c r="G92" s="45"/>
      <c r="H92" s="45"/>
      <c r="I92" s="45"/>
    </row>
    <row r="93" spans="1:11" ht="13" x14ac:dyDescent="0.3">
      <c r="A93" s="11"/>
      <c r="B93" s="7" t="s">
        <v>2</v>
      </c>
      <c r="C93" s="19">
        <f t="shared" si="6"/>
        <v>19</v>
      </c>
      <c r="D93" s="45"/>
      <c r="E93" s="45"/>
      <c r="F93" s="45"/>
      <c r="G93" s="45"/>
      <c r="H93" s="45"/>
      <c r="I93" s="45"/>
    </row>
    <row r="94" spans="1:11" ht="13" x14ac:dyDescent="0.3">
      <c r="A94" s="36" t="s">
        <v>23</v>
      </c>
      <c r="B94" s="13" t="s">
        <v>1</v>
      </c>
      <c r="C94" s="19">
        <f>C96+C98</f>
        <v>19</v>
      </c>
    </row>
    <row r="95" spans="1:11" x14ac:dyDescent="0.25">
      <c r="A95" s="10"/>
      <c r="B95" s="14" t="s">
        <v>2</v>
      </c>
      <c r="C95" s="19">
        <f>C97+C99</f>
        <v>19</v>
      </c>
    </row>
    <row r="96" spans="1:11" x14ac:dyDescent="0.25">
      <c r="A96" s="27" t="s">
        <v>16</v>
      </c>
      <c r="B96" s="6" t="s">
        <v>1</v>
      </c>
      <c r="C96" s="19">
        <f>C117</f>
        <v>16</v>
      </c>
    </row>
    <row r="97" spans="1:9" x14ac:dyDescent="0.25">
      <c r="A97" s="9"/>
      <c r="B97" s="7" t="s">
        <v>2</v>
      </c>
      <c r="C97" s="19">
        <f>C118</f>
        <v>16</v>
      </c>
    </row>
    <row r="98" spans="1:9" x14ac:dyDescent="0.25">
      <c r="A98" s="23" t="s">
        <v>24</v>
      </c>
      <c r="B98" s="6" t="s">
        <v>1</v>
      </c>
      <c r="C98" s="19">
        <f>C121</f>
        <v>3</v>
      </c>
    </row>
    <row r="99" spans="1:9" x14ac:dyDescent="0.25">
      <c r="A99" s="9"/>
      <c r="B99" s="7" t="s">
        <v>2</v>
      </c>
      <c r="C99" s="19">
        <f>C122</f>
        <v>3</v>
      </c>
    </row>
    <row r="100" spans="1:9" s="46" customFormat="1" ht="13" x14ac:dyDescent="0.3">
      <c r="A100" s="26" t="s">
        <v>17</v>
      </c>
      <c r="B100" s="13" t="s">
        <v>1</v>
      </c>
      <c r="C100" s="30">
        <f t="shared" ref="C100:C105" si="7">C102</f>
        <v>11417</v>
      </c>
    </row>
    <row r="101" spans="1:9" s="46" customFormat="1" ht="13" x14ac:dyDescent="0.3">
      <c r="A101" s="10" t="s">
        <v>9</v>
      </c>
      <c r="B101" s="14" t="s">
        <v>2</v>
      </c>
      <c r="C101" s="30">
        <f t="shared" si="7"/>
        <v>11417</v>
      </c>
    </row>
    <row r="102" spans="1:9" s="46" customFormat="1" ht="13" x14ac:dyDescent="0.3">
      <c r="A102" s="12" t="s">
        <v>10</v>
      </c>
      <c r="B102" s="63" t="s">
        <v>1</v>
      </c>
      <c r="C102" s="48">
        <f t="shared" si="7"/>
        <v>11417</v>
      </c>
      <c r="D102" s="45"/>
      <c r="E102" s="45"/>
      <c r="F102" s="45"/>
      <c r="G102" s="45"/>
      <c r="H102" s="45"/>
      <c r="I102" s="45"/>
    </row>
    <row r="103" spans="1:9" s="46" customFormat="1" ht="13" x14ac:dyDescent="0.3">
      <c r="A103" s="11"/>
      <c r="B103" s="42" t="s">
        <v>2</v>
      </c>
      <c r="C103" s="48">
        <f t="shared" si="7"/>
        <v>11417</v>
      </c>
      <c r="D103" s="45"/>
      <c r="E103" s="45"/>
      <c r="F103" s="45"/>
      <c r="G103" s="45"/>
      <c r="H103" s="45"/>
      <c r="I103" s="45"/>
    </row>
    <row r="104" spans="1:9" s="46" customFormat="1" ht="13" x14ac:dyDescent="0.3">
      <c r="A104" s="36" t="s">
        <v>23</v>
      </c>
      <c r="B104" s="13" t="s">
        <v>1</v>
      </c>
      <c r="C104" s="48">
        <f t="shared" si="7"/>
        <v>11417</v>
      </c>
    </row>
    <row r="105" spans="1:9" s="46" customFormat="1" x14ac:dyDescent="0.25">
      <c r="A105" s="10"/>
      <c r="B105" s="14" t="s">
        <v>2</v>
      </c>
      <c r="C105" s="48">
        <f t="shared" si="7"/>
        <v>11417</v>
      </c>
      <c r="D105" s="48">
        <f>D107</f>
        <v>0</v>
      </c>
    </row>
    <row r="106" spans="1:9" s="46" customFormat="1" x14ac:dyDescent="0.25">
      <c r="A106" s="27" t="s">
        <v>16</v>
      </c>
      <c r="B106" s="63" t="s">
        <v>1</v>
      </c>
      <c r="C106" s="48">
        <f>C134</f>
        <v>11417</v>
      </c>
    </row>
    <row r="107" spans="1:9" s="46" customFormat="1" x14ac:dyDescent="0.25">
      <c r="A107" s="10"/>
      <c r="B107" s="42" t="s">
        <v>2</v>
      </c>
      <c r="C107" s="48">
        <f>C135</f>
        <v>11417</v>
      </c>
    </row>
    <row r="108" spans="1:9" ht="13" x14ac:dyDescent="0.3">
      <c r="A108" s="176" t="s">
        <v>18</v>
      </c>
      <c r="B108" s="177"/>
      <c r="C108" s="178"/>
      <c r="D108" s="126"/>
      <c r="E108" s="127"/>
      <c r="F108" s="126"/>
      <c r="G108" s="126"/>
      <c r="H108" s="126"/>
      <c r="I108" s="126"/>
    </row>
    <row r="109" spans="1:9" ht="13" x14ac:dyDescent="0.3">
      <c r="A109" s="152" t="s">
        <v>14</v>
      </c>
      <c r="B109" s="62" t="s">
        <v>1</v>
      </c>
      <c r="C109" s="48">
        <f t="shared" ref="C109:C114" si="8">C111</f>
        <v>19</v>
      </c>
      <c r="D109" s="128"/>
      <c r="E109" s="128"/>
      <c r="F109" s="128"/>
      <c r="G109" s="128"/>
      <c r="H109" s="128"/>
      <c r="I109" s="128"/>
    </row>
    <row r="110" spans="1:9" x14ac:dyDescent="0.25">
      <c r="A110" s="22" t="s">
        <v>48</v>
      </c>
      <c r="B110" s="14" t="s">
        <v>2</v>
      </c>
      <c r="C110" s="48">
        <f t="shared" si="8"/>
        <v>19</v>
      </c>
    </row>
    <row r="111" spans="1:9" ht="13" x14ac:dyDescent="0.3">
      <c r="A111" s="146" t="s">
        <v>28</v>
      </c>
      <c r="B111" s="13" t="s">
        <v>1</v>
      </c>
      <c r="C111" s="28">
        <f>C113</f>
        <v>19</v>
      </c>
    </row>
    <row r="112" spans="1:9" ht="13" x14ac:dyDescent="0.3">
      <c r="A112" s="22" t="s">
        <v>49</v>
      </c>
      <c r="B112" s="14" t="s">
        <v>2</v>
      </c>
      <c r="C112" s="28">
        <f>C114</f>
        <v>19</v>
      </c>
    </row>
    <row r="113" spans="1:9" s="46" customFormat="1" ht="13" x14ac:dyDescent="0.3">
      <c r="A113" s="12" t="s">
        <v>10</v>
      </c>
      <c r="B113" s="63" t="s">
        <v>1</v>
      </c>
      <c r="C113" s="48">
        <f t="shared" si="8"/>
        <v>19</v>
      </c>
      <c r="D113" s="45"/>
      <c r="E113" s="45"/>
      <c r="F113" s="45"/>
      <c r="G113" s="45"/>
      <c r="H113" s="45"/>
      <c r="I113" s="45"/>
    </row>
    <row r="114" spans="1:9" s="46" customFormat="1" ht="13" x14ac:dyDescent="0.3">
      <c r="A114" s="11"/>
      <c r="B114" s="42" t="s">
        <v>2</v>
      </c>
      <c r="C114" s="48">
        <f t="shared" si="8"/>
        <v>19</v>
      </c>
      <c r="D114" s="45"/>
      <c r="E114" s="45"/>
      <c r="F114" s="45"/>
      <c r="G114" s="45"/>
      <c r="H114" s="45"/>
      <c r="I114" s="45"/>
    </row>
    <row r="115" spans="1:9" s="46" customFormat="1" ht="13" x14ac:dyDescent="0.3">
      <c r="A115" s="36" t="s">
        <v>23</v>
      </c>
      <c r="B115" s="13" t="s">
        <v>1</v>
      </c>
      <c r="C115" s="48">
        <f>C117+C121</f>
        <v>19</v>
      </c>
    </row>
    <row r="116" spans="1:9" s="46" customFormat="1" x14ac:dyDescent="0.25">
      <c r="A116" s="10"/>
      <c r="B116" s="14" t="s">
        <v>2</v>
      </c>
      <c r="C116" s="48">
        <f>C118+C122</f>
        <v>19</v>
      </c>
    </row>
    <row r="117" spans="1:9" s="46" customFormat="1" x14ac:dyDescent="0.25">
      <c r="A117" s="27" t="s">
        <v>16</v>
      </c>
      <c r="B117" s="63" t="s">
        <v>1</v>
      </c>
      <c r="C117" s="48">
        <f>C119</f>
        <v>16</v>
      </c>
    </row>
    <row r="118" spans="1:9" s="46" customFormat="1" x14ac:dyDescent="0.25">
      <c r="A118" s="10"/>
      <c r="B118" s="42" t="s">
        <v>2</v>
      </c>
      <c r="C118" s="48">
        <f>C120</f>
        <v>16</v>
      </c>
    </row>
    <row r="119" spans="1:9" s="103" customFormat="1" ht="15.5" x14ac:dyDescent="0.25">
      <c r="A119" s="341" t="s">
        <v>153</v>
      </c>
      <c r="B119" s="104" t="s">
        <v>1</v>
      </c>
      <c r="C119" s="94">
        <v>16</v>
      </c>
    </row>
    <row r="120" spans="1:9" s="103" customFormat="1" x14ac:dyDescent="0.25">
      <c r="A120" s="160"/>
      <c r="B120" s="92" t="s">
        <v>2</v>
      </c>
      <c r="C120" s="94">
        <v>16</v>
      </c>
    </row>
    <row r="121" spans="1:9" s="46" customFormat="1" x14ac:dyDescent="0.25">
      <c r="A121" s="23" t="s">
        <v>24</v>
      </c>
      <c r="B121" s="63" t="s">
        <v>1</v>
      </c>
      <c r="C121" s="48">
        <f>C123</f>
        <v>3</v>
      </c>
    </row>
    <row r="122" spans="1:9" s="46" customFormat="1" x14ac:dyDescent="0.25">
      <c r="A122" s="10"/>
      <c r="B122" s="42" t="s">
        <v>2</v>
      </c>
      <c r="C122" s="48">
        <f>C124</f>
        <v>3</v>
      </c>
    </row>
    <row r="123" spans="1:9" s="103" customFormat="1" ht="15.5" x14ac:dyDescent="0.25">
      <c r="A123" s="347" t="s">
        <v>152</v>
      </c>
      <c r="B123" s="104" t="s">
        <v>1</v>
      </c>
      <c r="C123" s="94">
        <v>3</v>
      </c>
    </row>
    <row r="124" spans="1:9" s="103" customFormat="1" x14ac:dyDescent="0.25">
      <c r="A124" s="160"/>
      <c r="B124" s="92" t="s">
        <v>2</v>
      </c>
      <c r="C124" s="94">
        <v>3</v>
      </c>
    </row>
    <row r="125" spans="1:9" s="46" customFormat="1" ht="13" x14ac:dyDescent="0.3">
      <c r="A125" s="493" t="s">
        <v>40</v>
      </c>
      <c r="B125" s="494"/>
      <c r="C125" s="495"/>
    </row>
    <row r="126" spans="1:9" s="47" customFormat="1" ht="13" x14ac:dyDescent="0.3">
      <c r="A126" s="67" t="s">
        <v>14</v>
      </c>
      <c r="B126" s="77" t="s">
        <v>1</v>
      </c>
      <c r="C126" s="30">
        <f>C128</f>
        <v>11417</v>
      </c>
      <c r="E126" s="69"/>
    </row>
    <row r="127" spans="1:9" s="47" customFormat="1" ht="13" x14ac:dyDescent="0.3">
      <c r="A127" s="79" t="s">
        <v>15</v>
      </c>
      <c r="B127" s="80" t="s">
        <v>2</v>
      </c>
      <c r="C127" s="30">
        <f>C129</f>
        <v>11417</v>
      </c>
      <c r="E127" s="69"/>
    </row>
    <row r="128" spans="1:9" s="46" customFormat="1" ht="13" x14ac:dyDescent="0.3">
      <c r="A128" s="26" t="s">
        <v>17</v>
      </c>
      <c r="B128" s="13" t="s">
        <v>1</v>
      </c>
      <c r="C128" s="94">
        <f>C130</f>
        <v>11417</v>
      </c>
    </row>
    <row r="129" spans="1:9" s="46" customFormat="1" x14ac:dyDescent="0.25">
      <c r="A129" s="10" t="s">
        <v>9</v>
      </c>
      <c r="B129" s="14" t="s">
        <v>2</v>
      </c>
      <c r="C129" s="94">
        <f>C131</f>
        <v>11417</v>
      </c>
    </row>
    <row r="130" spans="1:9" s="46" customFormat="1" ht="13" x14ac:dyDescent="0.3">
      <c r="A130" s="12" t="s">
        <v>10</v>
      </c>
      <c r="B130" s="63" t="s">
        <v>1</v>
      </c>
      <c r="C130" s="28">
        <f t="shared" ref="C130:C135" si="9">C132</f>
        <v>11417</v>
      </c>
      <c r="D130" s="45"/>
      <c r="E130" s="45"/>
      <c r="F130" s="45"/>
      <c r="G130" s="45"/>
      <c r="H130" s="45"/>
      <c r="I130" s="45"/>
    </row>
    <row r="131" spans="1:9" s="46" customFormat="1" ht="13" x14ac:dyDescent="0.3">
      <c r="A131" s="11"/>
      <c r="B131" s="42" t="s">
        <v>2</v>
      </c>
      <c r="C131" s="28">
        <f t="shared" si="9"/>
        <v>11417</v>
      </c>
      <c r="D131" s="45"/>
      <c r="E131" s="45"/>
      <c r="F131" s="45"/>
      <c r="G131" s="45"/>
      <c r="H131" s="45"/>
      <c r="I131" s="45"/>
    </row>
    <row r="132" spans="1:9" s="46" customFormat="1" ht="13" x14ac:dyDescent="0.3">
      <c r="A132" s="36" t="s">
        <v>23</v>
      </c>
      <c r="B132" s="13" t="s">
        <v>1</v>
      </c>
      <c r="C132" s="48">
        <f t="shared" si="9"/>
        <v>11417</v>
      </c>
    </row>
    <row r="133" spans="1:9" s="46" customFormat="1" x14ac:dyDescent="0.25">
      <c r="A133" s="10"/>
      <c r="B133" s="14" t="s">
        <v>2</v>
      </c>
      <c r="C133" s="48">
        <f t="shared" si="9"/>
        <v>11417</v>
      </c>
      <c r="D133" s="48">
        <f>D135</f>
        <v>0</v>
      </c>
    </row>
    <row r="134" spans="1:9" s="46" customFormat="1" x14ac:dyDescent="0.25">
      <c r="A134" s="27" t="s">
        <v>16</v>
      </c>
      <c r="B134" s="63" t="s">
        <v>1</v>
      </c>
      <c r="C134" s="48">
        <f t="shared" si="9"/>
        <v>11417</v>
      </c>
    </row>
    <row r="135" spans="1:9" s="46" customFormat="1" x14ac:dyDescent="0.25">
      <c r="A135" s="10"/>
      <c r="B135" s="42" t="s">
        <v>2</v>
      </c>
      <c r="C135" s="48">
        <f t="shared" si="9"/>
        <v>11417</v>
      </c>
    </row>
    <row r="136" spans="1:9" s="96" customFormat="1" ht="14" x14ac:dyDescent="0.3">
      <c r="A136" s="254" t="s">
        <v>466</v>
      </c>
      <c r="B136" s="190" t="s">
        <v>1</v>
      </c>
      <c r="C136" s="28">
        <f>C138+C140+C142+C144+C146+C148+C150+C152+C154+C156+C158+C160+C162+C164+C166+C168+C170+C172+C174</f>
        <v>11417</v>
      </c>
    </row>
    <row r="137" spans="1:9" s="103" customFormat="1" ht="13" x14ac:dyDescent="0.3">
      <c r="A137" s="160"/>
      <c r="B137" s="92" t="s">
        <v>2</v>
      </c>
      <c r="C137" s="28">
        <f>C139+C141+C143+C145+C147+C149+C151+C153+C155+C157+C159+C161+C163+C165+C167+C169+C171+C173+C175</f>
        <v>11417</v>
      </c>
    </row>
    <row r="138" spans="1:9" s="103" customFormat="1" ht="15" customHeight="1" x14ac:dyDescent="0.35">
      <c r="A138" s="392" t="s">
        <v>396</v>
      </c>
      <c r="B138" s="238" t="s">
        <v>1</v>
      </c>
      <c r="C138" s="206">
        <v>-125</v>
      </c>
    </row>
    <row r="139" spans="1:9" s="103" customFormat="1" ht="14" x14ac:dyDescent="0.3">
      <c r="A139" s="243"/>
      <c r="B139" s="239" t="s">
        <v>2</v>
      </c>
      <c r="C139" s="206">
        <v>-125</v>
      </c>
    </row>
    <row r="140" spans="1:9" s="103" customFormat="1" ht="15.5" x14ac:dyDescent="0.35">
      <c r="A140" s="392" t="s">
        <v>467</v>
      </c>
      <c r="B140" s="238" t="s">
        <v>1</v>
      </c>
      <c r="C140" s="206">
        <v>3</v>
      </c>
    </row>
    <row r="141" spans="1:9" s="99" customFormat="1" ht="14" x14ac:dyDescent="0.3">
      <c r="A141" s="255"/>
      <c r="B141" s="231" t="s">
        <v>2</v>
      </c>
      <c r="C141" s="186">
        <v>3</v>
      </c>
    </row>
    <row r="142" spans="1:9" s="103" customFormat="1" ht="15" customHeight="1" x14ac:dyDescent="0.35">
      <c r="A142" s="392" t="s">
        <v>468</v>
      </c>
      <c r="B142" s="238" t="s">
        <v>1</v>
      </c>
      <c r="C142" s="206">
        <v>30</v>
      </c>
    </row>
    <row r="143" spans="1:9" s="103" customFormat="1" ht="14" x14ac:dyDescent="0.3">
      <c r="A143" s="243"/>
      <c r="B143" s="239" t="s">
        <v>2</v>
      </c>
      <c r="C143" s="206">
        <v>30</v>
      </c>
    </row>
    <row r="144" spans="1:9" s="103" customFormat="1" ht="15.5" x14ac:dyDescent="0.35">
      <c r="A144" s="392" t="s">
        <v>469</v>
      </c>
      <c r="B144" s="238" t="s">
        <v>1</v>
      </c>
      <c r="C144" s="206">
        <v>28</v>
      </c>
    </row>
    <row r="145" spans="1:3" s="99" customFormat="1" ht="14" x14ac:dyDescent="0.3">
      <c r="A145" s="255"/>
      <c r="B145" s="231" t="s">
        <v>2</v>
      </c>
      <c r="C145" s="186">
        <v>28</v>
      </c>
    </row>
    <row r="146" spans="1:3" s="103" customFormat="1" ht="15" customHeight="1" x14ac:dyDescent="0.35">
      <c r="A146" s="392" t="s">
        <v>470</v>
      </c>
      <c r="B146" s="238" t="s">
        <v>1</v>
      </c>
      <c r="C146" s="206">
        <v>36</v>
      </c>
    </row>
    <row r="147" spans="1:3" s="103" customFormat="1" ht="14" x14ac:dyDescent="0.3">
      <c r="A147" s="243"/>
      <c r="B147" s="239" t="s">
        <v>2</v>
      </c>
      <c r="C147" s="206">
        <v>36</v>
      </c>
    </row>
    <row r="148" spans="1:3" s="103" customFormat="1" ht="15.5" x14ac:dyDescent="0.35">
      <c r="A148" s="392" t="s">
        <v>471</v>
      </c>
      <c r="B148" s="238" t="s">
        <v>1</v>
      </c>
      <c r="C148" s="206">
        <v>6</v>
      </c>
    </row>
    <row r="149" spans="1:3" s="99" customFormat="1" ht="14" x14ac:dyDescent="0.3">
      <c r="A149" s="255"/>
      <c r="B149" s="231" t="s">
        <v>2</v>
      </c>
      <c r="C149" s="186">
        <v>6</v>
      </c>
    </row>
    <row r="150" spans="1:3" s="103" customFormat="1" ht="15.5" x14ac:dyDescent="0.35">
      <c r="A150" s="392" t="s">
        <v>472</v>
      </c>
      <c r="B150" s="238" t="s">
        <v>1</v>
      </c>
      <c r="C150" s="206">
        <v>19</v>
      </c>
    </row>
    <row r="151" spans="1:3" s="99" customFormat="1" ht="14" x14ac:dyDescent="0.3">
      <c r="A151" s="255"/>
      <c r="B151" s="231" t="s">
        <v>2</v>
      </c>
      <c r="C151" s="186">
        <v>19</v>
      </c>
    </row>
    <row r="152" spans="1:3" s="103" customFormat="1" ht="15" customHeight="1" x14ac:dyDescent="0.35">
      <c r="A152" s="392" t="s">
        <v>473</v>
      </c>
      <c r="B152" s="238" t="s">
        <v>1</v>
      </c>
      <c r="C152" s="206">
        <v>3</v>
      </c>
    </row>
    <row r="153" spans="1:3" s="103" customFormat="1" ht="14" x14ac:dyDescent="0.3">
      <c r="A153" s="243"/>
      <c r="B153" s="239" t="s">
        <v>2</v>
      </c>
      <c r="C153" s="206">
        <v>3</v>
      </c>
    </row>
    <row r="154" spans="1:3" s="103" customFormat="1" ht="15.5" x14ac:dyDescent="0.3">
      <c r="A154" s="363" t="s">
        <v>474</v>
      </c>
      <c r="B154" s="238" t="s">
        <v>1</v>
      </c>
      <c r="C154" s="206">
        <v>5500</v>
      </c>
    </row>
    <row r="155" spans="1:3" s="99" customFormat="1" ht="14" x14ac:dyDescent="0.3">
      <c r="A155" s="255"/>
      <c r="B155" s="231" t="s">
        <v>2</v>
      </c>
      <c r="C155" s="186">
        <v>5500</v>
      </c>
    </row>
    <row r="156" spans="1:3" s="103" customFormat="1" ht="15.5" x14ac:dyDescent="0.3">
      <c r="A156" s="363" t="s">
        <v>475</v>
      </c>
      <c r="B156" s="238" t="s">
        <v>1</v>
      </c>
      <c r="C156" s="206">
        <v>716</v>
      </c>
    </row>
    <row r="157" spans="1:3" s="99" customFormat="1" ht="14" x14ac:dyDescent="0.3">
      <c r="A157" s="255"/>
      <c r="B157" s="231" t="s">
        <v>2</v>
      </c>
      <c r="C157" s="186">
        <v>716</v>
      </c>
    </row>
    <row r="158" spans="1:3" s="103" customFormat="1" ht="15" customHeight="1" x14ac:dyDescent="0.35">
      <c r="A158" s="392" t="s">
        <v>476</v>
      </c>
      <c r="B158" s="238" t="s">
        <v>1</v>
      </c>
      <c r="C158" s="206">
        <v>1750</v>
      </c>
    </row>
    <row r="159" spans="1:3" s="103" customFormat="1" ht="14" x14ac:dyDescent="0.3">
      <c r="A159" s="243"/>
      <c r="B159" s="239" t="s">
        <v>2</v>
      </c>
      <c r="C159" s="206">
        <v>1750</v>
      </c>
    </row>
    <row r="160" spans="1:3" s="103" customFormat="1" ht="15.5" x14ac:dyDescent="0.35">
      <c r="A160" s="392" t="s">
        <v>477</v>
      </c>
      <c r="B160" s="238" t="s">
        <v>1</v>
      </c>
      <c r="C160" s="206">
        <v>113</v>
      </c>
    </row>
    <row r="161" spans="1:9" s="99" customFormat="1" ht="14" x14ac:dyDescent="0.3">
      <c r="A161" s="255"/>
      <c r="B161" s="231" t="s">
        <v>2</v>
      </c>
      <c r="C161" s="186">
        <v>113</v>
      </c>
    </row>
    <row r="162" spans="1:9" s="103" customFormat="1" ht="15.5" x14ac:dyDescent="0.35">
      <c r="A162" s="392" t="s">
        <v>478</v>
      </c>
      <c r="B162" s="238" t="s">
        <v>1</v>
      </c>
      <c r="C162" s="206">
        <v>298</v>
      </c>
    </row>
    <row r="163" spans="1:9" s="99" customFormat="1" ht="14" x14ac:dyDescent="0.3">
      <c r="A163" s="255"/>
      <c r="B163" s="231" t="s">
        <v>2</v>
      </c>
      <c r="C163" s="186">
        <v>298</v>
      </c>
    </row>
    <row r="164" spans="1:9" s="103" customFormat="1" ht="15" customHeight="1" x14ac:dyDescent="0.35">
      <c r="A164" s="392" t="s">
        <v>479</v>
      </c>
      <c r="B164" s="238" t="s">
        <v>1</v>
      </c>
      <c r="C164" s="206">
        <v>666</v>
      </c>
    </row>
    <row r="165" spans="1:9" s="103" customFormat="1" ht="14" x14ac:dyDescent="0.3">
      <c r="A165" s="243"/>
      <c r="B165" s="239" t="s">
        <v>2</v>
      </c>
      <c r="C165" s="206">
        <v>666</v>
      </c>
    </row>
    <row r="166" spans="1:9" s="103" customFormat="1" ht="15.5" x14ac:dyDescent="0.35">
      <c r="A166" s="392" t="s">
        <v>480</v>
      </c>
      <c r="B166" s="238" t="s">
        <v>1</v>
      </c>
      <c r="C166" s="206">
        <v>1400</v>
      </c>
    </row>
    <row r="167" spans="1:9" s="99" customFormat="1" ht="14" x14ac:dyDescent="0.3">
      <c r="A167" s="255"/>
      <c r="B167" s="231" t="s">
        <v>2</v>
      </c>
      <c r="C167" s="186">
        <v>1400</v>
      </c>
    </row>
    <row r="168" spans="1:9" s="103" customFormat="1" ht="15.5" x14ac:dyDescent="0.35">
      <c r="A168" s="392" t="s">
        <v>481</v>
      </c>
      <c r="B168" s="238" t="s">
        <v>1</v>
      </c>
      <c r="C168" s="206">
        <v>452</v>
      </c>
    </row>
    <row r="169" spans="1:9" s="99" customFormat="1" ht="14" x14ac:dyDescent="0.3">
      <c r="A169" s="255"/>
      <c r="B169" s="231" t="s">
        <v>2</v>
      </c>
      <c r="C169" s="186">
        <v>452</v>
      </c>
    </row>
    <row r="170" spans="1:9" s="103" customFormat="1" ht="15" customHeight="1" x14ac:dyDescent="0.35">
      <c r="A170" s="392" t="s">
        <v>482</v>
      </c>
      <c r="B170" s="238" t="s">
        <v>1</v>
      </c>
      <c r="C170" s="206">
        <v>119</v>
      </c>
    </row>
    <row r="171" spans="1:9" s="103" customFormat="1" ht="14" x14ac:dyDescent="0.3">
      <c r="A171" s="243"/>
      <c r="B171" s="239" t="s">
        <v>2</v>
      </c>
      <c r="C171" s="206">
        <v>119</v>
      </c>
    </row>
    <row r="172" spans="1:9" s="103" customFormat="1" ht="15.5" x14ac:dyDescent="0.35">
      <c r="A172" s="392" t="s">
        <v>483</v>
      </c>
      <c r="B172" s="238" t="s">
        <v>1</v>
      </c>
      <c r="C172" s="206">
        <v>370</v>
      </c>
    </row>
    <row r="173" spans="1:9" s="99" customFormat="1" ht="14" x14ac:dyDescent="0.3">
      <c r="A173" s="255"/>
      <c r="B173" s="231" t="s">
        <v>2</v>
      </c>
      <c r="C173" s="186">
        <v>370</v>
      </c>
    </row>
    <row r="174" spans="1:9" s="103" customFormat="1" ht="15.5" x14ac:dyDescent="0.35">
      <c r="A174" s="392" t="s">
        <v>484</v>
      </c>
      <c r="B174" s="238" t="s">
        <v>1</v>
      </c>
      <c r="C174" s="206">
        <v>33</v>
      </c>
    </row>
    <row r="175" spans="1:9" s="99" customFormat="1" ht="14" x14ac:dyDescent="0.3">
      <c r="A175" s="255"/>
      <c r="B175" s="231" t="s">
        <v>2</v>
      </c>
      <c r="C175" s="186">
        <v>33</v>
      </c>
    </row>
    <row r="176" spans="1:9" s="15" customFormat="1" x14ac:dyDescent="0.25">
      <c r="B176" s="210"/>
      <c r="C176" s="44"/>
      <c r="D176" s="44"/>
      <c r="E176" s="44"/>
      <c r="F176" s="44"/>
      <c r="G176" s="44"/>
      <c r="H176" s="44"/>
      <c r="I176" s="44"/>
    </row>
    <row r="177" spans="1:9" s="15" customFormat="1" x14ac:dyDescent="0.25">
      <c r="B177" s="210"/>
      <c r="C177" s="44"/>
      <c r="D177" s="44"/>
      <c r="E177" s="44"/>
      <c r="F177" s="44"/>
      <c r="G177" s="44"/>
      <c r="H177" s="44"/>
      <c r="I177" s="44"/>
    </row>
    <row r="178" spans="1:9" s="15" customFormat="1" x14ac:dyDescent="0.25">
      <c r="B178" s="210"/>
      <c r="C178" s="44"/>
      <c r="D178" s="44"/>
      <c r="E178" s="44"/>
      <c r="F178" s="44"/>
      <c r="G178" s="44"/>
      <c r="H178" s="44"/>
      <c r="I178" s="44"/>
    </row>
    <row r="179" spans="1:9" s="15" customFormat="1" x14ac:dyDescent="0.25">
      <c r="B179" s="210"/>
      <c r="C179" s="44"/>
      <c r="D179" s="44"/>
      <c r="E179" s="44"/>
      <c r="F179" s="44"/>
      <c r="G179" s="44"/>
      <c r="H179" s="44"/>
      <c r="I179" s="44"/>
    </row>
    <row r="180" spans="1:9" x14ac:dyDescent="0.25">
      <c r="A180" s="488"/>
      <c r="B180" s="489"/>
      <c r="C180" s="489"/>
    </row>
    <row r="181" spans="1:9" x14ac:dyDescent="0.25">
      <c r="A181" s="488"/>
      <c r="B181" s="489"/>
      <c r="C181" s="489"/>
    </row>
    <row r="182" spans="1:9" x14ac:dyDescent="0.25">
      <c r="A182" s="200"/>
      <c r="B182" s="201"/>
      <c r="C182" s="201"/>
    </row>
    <row r="183" spans="1:9" x14ac:dyDescent="0.25">
      <c r="A183" s="200"/>
      <c r="B183" s="201"/>
      <c r="C183" s="201"/>
    </row>
    <row r="184" spans="1:9" x14ac:dyDescent="0.25">
      <c r="A184" s="200"/>
      <c r="B184" s="201"/>
      <c r="C184" s="201"/>
    </row>
    <row r="185" spans="1:9" x14ac:dyDescent="0.25">
      <c r="A185" s="46"/>
    </row>
    <row r="186" spans="1:9" x14ac:dyDescent="0.25">
      <c r="A186" s="46"/>
    </row>
    <row r="187" spans="1:9" x14ac:dyDescent="0.25">
      <c r="A187" s="46"/>
    </row>
    <row r="194" spans="1:1" x14ac:dyDescent="0.25">
      <c r="A194" s="15"/>
    </row>
    <row r="195" spans="1:1" x14ac:dyDescent="0.25">
      <c r="A195" s="15"/>
    </row>
  </sheetData>
  <mergeCells count="9">
    <mergeCell ref="A180:C180"/>
    <mergeCell ref="A181:C181"/>
    <mergeCell ref="A65:C65"/>
    <mergeCell ref="A125:C125"/>
    <mergeCell ref="A1:C1"/>
    <mergeCell ref="A2:C2"/>
    <mergeCell ref="A7:C7"/>
    <mergeCell ref="C9:C11"/>
    <mergeCell ref="A46:C46"/>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A255"/>
  <sheetViews>
    <sheetView topLeftCell="A214" workbookViewId="0">
      <selection activeCell="A202" sqref="A202"/>
    </sheetView>
  </sheetViews>
  <sheetFormatPr defaultRowHeight="12.5" x14ac:dyDescent="0.25"/>
  <cols>
    <col min="1" max="1" width="60" customWidth="1"/>
    <col min="2" max="2" width="6.81640625" style="1" customWidth="1"/>
    <col min="3" max="3" width="17" customWidth="1"/>
    <col min="4" max="4" width="0" hidden="1" customWidth="1"/>
    <col min="6" max="9" width="0" hidden="1" customWidth="1"/>
  </cols>
  <sheetData>
    <row r="1" spans="1:11" x14ac:dyDescent="0.25">
      <c r="A1" s="506" t="s">
        <v>447</v>
      </c>
      <c r="B1" s="501"/>
      <c r="C1" s="501"/>
    </row>
    <row r="2" spans="1:11" x14ac:dyDescent="0.25">
      <c r="A2" s="500" t="s">
        <v>64</v>
      </c>
      <c r="B2" s="501"/>
      <c r="C2" s="501"/>
    </row>
    <row r="3" spans="1:11" x14ac:dyDescent="0.25">
      <c r="A3" s="120" t="s">
        <v>3</v>
      </c>
    </row>
    <row r="4" spans="1:11" x14ac:dyDescent="0.25">
      <c r="A4" t="s">
        <v>4</v>
      </c>
    </row>
    <row r="7" spans="1:11" ht="26.25" customHeight="1" x14ac:dyDescent="0.25">
      <c r="A7" s="502" t="s">
        <v>446</v>
      </c>
      <c r="B7" s="502"/>
      <c r="C7" s="502"/>
    </row>
    <row r="8" spans="1:11" ht="16.5" customHeight="1" x14ac:dyDescent="0.25">
      <c r="B8" s="2"/>
      <c r="C8" s="163" t="s">
        <v>11</v>
      </c>
    </row>
    <row r="9" spans="1:11" x14ac:dyDescent="0.25">
      <c r="A9" s="8" t="s">
        <v>5</v>
      </c>
      <c r="B9" s="5" t="s">
        <v>0</v>
      </c>
      <c r="C9" s="503" t="s">
        <v>436</v>
      </c>
    </row>
    <row r="10" spans="1:11" x14ac:dyDescent="0.25">
      <c r="A10" s="3" t="s">
        <v>6</v>
      </c>
      <c r="B10" s="6"/>
      <c r="C10" s="504"/>
    </row>
    <row r="11" spans="1:11" x14ac:dyDescent="0.25">
      <c r="A11" s="3" t="s">
        <v>7</v>
      </c>
      <c r="B11" s="6"/>
      <c r="C11" s="505"/>
    </row>
    <row r="12" spans="1:11" x14ac:dyDescent="0.25">
      <c r="A12" s="4">
        <v>0</v>
      </c>
      <c r="B12" s="4">
        <v>1</v>
      </c>
      <c r="C12" s="7">
        <v>2</v>
      </c>
    </row>
    <row r="13" spans="1:11" ht="15.5" x14ac:dyDescent="0.35">
      <c r="A13" s="35" t="s">
        <v>12</v>
      </c>
      <c r="B13" s="17" t="s">
        <v>1</v>
      </c>
      <c r="C13" s="59">
        <f>C15+C27</f>
        <v>4409</v>
      </c>
      <c r="K13" s="149"/>
    </row>
    <row r="14" spans="1:11" ht="13" x14ac:dyDescent="0.3">
      <c r="A14" s="16"/>
      <c r="B14" s="18" t="s">
        <v>2</v>
      </c>
      <c r="C14" s="59">
        <f>C16+C28</f>
        <v>4409</v>
      </c>
    </row>
    <row r="15" spans="1:11" ht="13" x14ac:dyDescent="0.3">
      <c r="A15" s="26" t="s">
        <v>21</v>
      </c>
      <c r="B15" s="13" t="s">
        <v>1</v>
      </c>
      <c r="C15" s="28">
        <f t="shared" ref="C15:C18" si="0">C17</f>
        <v>1760</v>
      </c>
    </row>
    <row r="16" spans="1:11" ht="13" x14ac:dyDescent="0.3">
      <c r="A16" s="10" t="s">
        <v>9</v>
      </c>
      <c r="B16" s="14" t="s">
        <v>2</v>
      </c>
      <c r="C16" s="28">
        <f t="shared" si="0"/>
        <v>1760</v>
      </c>
    </row>
    <row r="17" spans="1:9" ht="13" x14ac:dyDescent="0.3">
      <c r="A17" s="12" t="s">
        <v>10</v>
      </c>
      <c r="B17" s="5" t="s">
        <v>1</v>
      </c>
      <c r="C17" s="19">
        <f t="shared" si="0"/>
        <v>1760</v>
      </c>
    </row>
    <row r="18" spans="1:9" ht="13" x14ac:dyDescent="0.3">
      <c r="A18" s="11"/>
      <c r="B18" s="7" t="s">
        <v>2</v>
      </c>
      <c r="C18" s="19">
        <f t="shared" si="0"/>
        <v>1760</v>
      </c>
    </row>
    <row r="19" spans="1:9" x14ac:dyDescent="0.25">
      <c r="A19" s="21" t="s">
        <v>13</v>
      </c>
      <c r="B19" s="5" t="s">
        <v>1</v>
      </c>
      <c r="C19" s="19">
        <f>C21+C23+C25</f>
        <v>1760</v>
      </c>
    </row>
    <row r="20" spans="1:9" x14ac:dyDescent="0.25">
      <c r="A20" s="22"/>
      <c r="B20" s="42" t="s">
        <v>2</v>
      </c>
      <c r="C20" s="19">
        <f>C22+C24+C26</f>
        <v>1760</v>
      </c>
    </row>
    <row r="21" spans="1:9" x14ac:dyDescent="0.25">
      <c r="A21" s="25" t="s">
        <v>29</v>
      </c>
      <c r="B21" s="13" t="s">
        <v>1</v>
      </c>
      <c r="C21" s="19">
        <f>C46+C75</f>
        <v>1025</v>
      </c>
      <c r="D21" s="44"/>
      <c r="E21" s="44"/>
      <c r="F21" s="44"/>
      <c r="G21" s="44"/>
      <c r="H21" s="44"/>
      <c r="I21" s="44"/>
    </row>
    <row r="22" spans="1:9" x14ac:dyDescent="0.25">
      <c r="A22" s="9"/>
      <c r="B22" s="14" t="s">
        <v>2</v>
      </c>
      <c r="C22" s="19">
        <f>C47+C76</f>
        <v>1025</v>
      </c>
      <c r="D22" s="44"/>
      <c r="E22" s="44"/>
      <c r="F22" s="44"/>
      <c r="G22" s="44"/>
      <c r="H22" s="44"/>
      <c r="I22" s="44"/>
    </row>
    <row r="23" spans="1:9" x14ac:dyDescent="0.25">
      <c r="A23" s="32" t="s">
        <v>16</v>
      </c>
      <c r="B23" s="5" t="s">
        <v>1</v>
      </c>
      <c r="C23" s="60">
        <f t="shared" ref="C23:C24" si="1">C105</f>
        <v>2</v>
      </c>
    </row>
    <row r="24" spans="1:9" x14ac:dyDescent="0.25">
      <c r="A24" s="10"/>
      <c r="B24" s="7" t="s">
        <v>2</v>
      </c>
      <c r="C24" s="60">
        <f t="shared" si="1"/>
        <v>2</v>
      </c>
    </row>
    <row r="25" spans="1:9" x14ac:dyDescent="0.25">
      <c r="A25" s="23" t="s">
        <v>24</v>
      </c>
      <c r="B25" s="6" t="s">
        <v>1</v>
      </c>
      <c r="C25" s="19">
        <f>C107</f>
        <v>733</v>
      </c>
    </row>
    <row r="26" spans="1:9" x14ac:dyDescent="0.25">
      <c r="A26" s="9"/>
      <c r="B26" s="7" t="s">
        <v>2</v>
      </c>
      <c r="C26" s="19">
        <f>C108</f>
        <v>733</v>
      </c>
    </row>
    <row r="27" spans="1:9" s="46" customFormat="1" ht="13" x14ac:dyDescent="0.3">
      <c r="A27" s="26" t="s">
        <v>17</v>
      </c>
      <c r="B27" s="77" t="s">
        <v>1</v>
      </c>
      <c r="C27" s="30">
        <f>C29+C31</f>
        <v>2649</v>
      </c>
    </row>
    <row r="28" spans="1:9" s="46" customFormat="1" ht="13" x14ac:dyDescent="0.3">
      <c r="A28" s="10" t="s">
        <v>9</v>
      </c>
      <c r="B28" s="80" t="s">
        <v>2</v>
      </c>
      <c r="C28" s="30">
        <f>C30+C32</f>
        <v>2649</v>
      </c>
    </row>
    <row r="29" spans="1:9" s="46" customFormat="1" ht="26" x14ac:dyDescent="0.3">
      <c r="A29" s="198" t="s">
        <v>89</v>
      </c>
      <c r="B29" s="62" t="s">
        <v>1</v>
      </c>
      <c r="C29" s="48">
        <f>C111</f>
        <v>2620</v>
      </c>
    </row>
    <row r="30" spans="1:9" s="46" customFormat="1" ht="13" x14ac:dyDescent="0.3">
      <c r="A30" s="11"/>
      <c r="B30" s="42" t="s">
        <v>2</v>
      </c>
      <c r="C30" s="48">
        <f>C112</f>
        <v>2620</v>
      </c>
    </row>
    <row r="31" spans="1:9" s="46" customFormat="1" ht="13" x14ac:dyDescent="0.3">
      <c r="A31" s="12" t="s">
        <v>10</v>
      </c>
      <c r="B31" s="63" t="s">
        <v>1</v>
      </c>
      <c r="C31" s="28">
        <f>C33</f>
        <v>29</v>
      </c>
      <c r="D31" s="45"/>
      <c r="E31" s="45"/>
      <c r="F31" s="45"/>
      <c r="G31" s="45"/>
      <c r="H31" s="45"/>
      <c r="I31" s="45"/>
    </row>
    <row r="32" spans="1:9" s="46" customFormat="1" ht="13" x14ac:dyDescent="0.3">
      <c r="A32" s="11"/>
      <c r="B32" s="42" t="s">
        <v>2</v>
      </c>
      <c r="C32" s="28">
        <f>C34</f>
        <v>29</v>
      </c>
      <c r="D32" s="45"/>
      <c r="E32" s="45"/>
      <c r="F32" s="45"/>
      <c r="G32" s="45"/>
      <c r="H32" s="45"/>
      <c r="I32" s="45"/>
    </row>
    <row r="33" spans="1:53" s="46" customFormat="1" ht="13" x14ac:dyDescent="0.3">
      <c r="A33" s="36" t="s">
        <v>23</v>
      </c>
      <c r="B33" s="13" t="s">
        <v>1</v>
      </c>
      <c r="C33" s="48">
        <f>C35</f>
        <v>29</v>
      </c>
    </row>
    <row r="34" spans="1:53" s="46" customFormat="1" x14ac:dyDescent="0.25">
      <c r="A34" s="10"/>
      <c r="B34" s="14" t="s">
        <v>2</v>
      </c>
      <c r="C34" s="48">
        <f>C36</f>
        <v>29</v>
      </c>
      <c r="D34" s="48">
        <f>D36</f>
        <v>0</v>
      </c>
    </row>
    <row r="35" spans="1:53" s="46" customFormat="1" x14ac:dyDescent="0.25">
      <c r="A35" s="27" t="s">
        <v>16</v>
      </c>
      <c r="B35" s="63" t="s">
        <v>1</v>
      </c>
      <c r="C35" s="48">
        <f>C117</f>
        <v>29</v>
      </c>
    </row>
    <row r="36" spans="1:53" s="46" customFormat="1" x14ac:dyDescent="0.25">
      <c r="A36" s="10"/>
      <c r="B36" s="42" t="s">
        <v>2</v>
      </c>
      <c r="C36" s="48">
        <f>C118</f>
        <v>29</v>
      </c>
    </row>
    <row r="37" spans="1:53" s="53" customFormat="1" ht="13" x14ac:dyDescent="0.3">
      <c r="A37" s="56" t="s">
        <v>25</v>
      </c>
      <c r="B37" s="56"/>
      <c r="C37" s="56"/>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row>
    <row r="38" spans="1:53" ht="15.5" x14ac:dyDescent="0.35">
      <c r="A38" s="57" t="s">
        <v>32</v>
      </c>
      <c r="B38" s="62" t="s">
        <v>1</v>
      </c>
      <c r="C38" s="19">
        <f t="shared" ref="C38:C45" si="2">C40</f>
        <v>1000</v>
      </c>
    </row>
    <row r="39" spans="1:53" ht="13" x14ac:dyDescent="0.3">
      <c r="A39" s="41"/>
      <c r="B39" s="42" t="s">
        <v>2</v>
      </c>
      <c r="C39" s="19">
        <f t="shared" si="2"/>
        <v>1000</v>
      </c>
    </row>
    <row r="40" spans="1:53" ht="13" x14ac:dyDescent="0.3">
      <c r="A40" s="37" t="s">
        <v>19</v>
      </c>
      <c r="B40" s="24" t="s">
        <v>1</v>
      </c>
      <c r="C40" s="199">
        <f t="shared" si="2"/>
        <v>1000</v>
      </c>
    </row>
    <row r="41" spans="1:53" ht="13" x14ac:dyDescent="0.3">
      <c r="A41" s="22" t="s">
        <v>9</v>
      </c>
      <c r="B41" s="14" t="s">
        <v>2</v>
      </c>
      <c r="C41" s="199">
        <f t="shared" si="2"/>
        <v>1000</v>
      </c>
    </row>
    <row r="42" spans="1:53" ht="13" x14ac:dyDescent="0.3">
      <c r="A42" s="12" t="s">
        <v>10</v>
      </c>
      <c r="B42" s="6" t="s">
        <v>1</v>
      </c>
      <c r="C42" s="38">
        <f t="shared" si="2"/>
        <v>1000</v>
      </c>
    </row>
    <row r="43" spans="1:53" ht="13" x14ac:dyDescent="0.3">
      <c r="A43" s="11"/>
      <c r="B43" s="7" t="s">
        <v>2</v>
      </c>
      <c r="C43" s="38">
        <f t="shared" si="2"/>
        <v>1000</v>
      </c>
    </row>
    <row r="44" spans="1:53" x14ac:dyDescent="0.25">
      <c r="A44" s="20" t="s">
        <v>26</v>
      </c>
      <c r="B44" s="24" t="s">
        <v>1</v>
      </c>
      <c r="C44" s="38">
        <f t="shared" si="2"/>
        <v>1000</v>
      </c>
    </row>
    <row r="45" spans="1:53" x14ac:dyDescent="0.25">
      <c r="A45" s="20"/>
      <c r="B45" s="24" t="s">
        <v>2</v>
      </c>
      <c r="C45" s="38">
        <f t="shared" si="2"/>
        <v>1000</v>
      </c>
    </row>
    <row r="46" spans="1:53" x14ac:dyDescent="0.25">
      <c r="A46" s="21" t="s">
        <v>27</v>
      </c>
      <c r="B46" s="13" t="s">
        <v>1</v>
      </c>
      <c r="C46" s="43">
        <f>C57</f>
        <v>1000</v>
      </c>
    </row>
    <row r="47" spans="1:53" x14ac:dyDescent="0.25">
      <c r="A47" s="22"/>
      <c r="B47" s="14" t="s">
        <v>2</v>
      </c>
      <c r="C47" s="43">
        <f>C58</f>
        <v>1000</v>
      </c>
    </row>
    <row r="48" spans="1:53" s="251" customFormat="1" ht="14" x14ac:dyDescent="0.3">
      <c r="A48" s="487" t="s">
        <v>46</v>
      </c>
      <c r="B48" s="487"/>
      <c r="C48" s="487"/>
      <c r="D48" s="15"/>
      <c r="E48" s="15"/>
      <c r="F48" s="15"/>
      <c r="G48" s="15"/>
      <c r="H48" s="15"/>
      <c r="I48" s="15"/>
      <c r="J48" s="15"/>
      <c r="K48" s="15"/>
      <c r="L48" s="15"/>
      <c r="M48" s="15"/>
      <c r="N48" s="15"/>
      <c r="O48" s="15"/>
      <c r="P48" s="15"/>
      <c r="Q48" s="15"/>
      <c r="R48" s="15"/>
      <c r="S48" s="15"/>
      <c r="T48" s="15"/>
      <c r="U48" s="15"/>
      <c r="V48" s="15"/>
      <c r="W48" s="15"/>
      <c r="X48" s="15"/>
      <c r="Y48" s="15"/>
      <c r="Z48" s="15"/>
    </row>
    <row r="49" spans="1:14" s="15" customFormat="1" ht="14" x14ac:dyDescent="0.3">
      <c r="A49" s="223" t="s">
        <v>14</v>
      </c>
      <c r="B49" s="224" t="s">
        <v>1</v>
      </c>
      <c r="C49" s="225">
        <f t="shared" ref="C49:C56" si="3">C51</f>
        <v>1000</v>
      </c>
    </row>
    <row r="50" spans="1:14" s="15" customFormat="1" ht="14" x14ac:dyDescent="0.3">
      <c r="A50" s="187" t="s">
        <v>15</v>
      </c>
      <c r="B50" s="188" t="s">
        <v>2</v>
      </c>
      <c r="C50" s="225">
        <f t="shared" si="3"/>
        <v>1000</v>
      </c>
    </row>
    <row r="51" spans="1:14" s="15" customFormat="1" ht="14" x14ac:dyDescent="0.3">
      <c r="A51" s="226" t="s">
        <v>28</v>
      </c>
      <c r="B51" s="227" t="s">
        <v>1</v>
      </c>
      <c r="C51" s="189">
        <f t="shared" si="3"/>
        <v>1000</v>
      </c>
    </row>
    <row r="52" spans="1:14" s="15" customFormat="1" ht="14" x14ac:dyDescent="0.3">
      <c r="A52" s="187" t="s">
        <v>15</v>
      </c>
      <c r="B52" s="188" t="s">
        <v>2</v>
      </c>
      <c r="C52" s="189">
        <f t="shared" si="3"/>
        <v>1000</v>
      </c>
    </row>
    <row r="53" spans="1:14" s="99" customFormat="1" ht="14.5" x14ac:dyDescent="0.35">
      <c r="A53" s="307" t="s">
        <v>10</v>
      </c>
      <c r="B53" s="308" t="s">
        <v>1</v>
      </c>
      <c r="C53" s="186">
        <f t="shared" si="3"/>
        <v>1000</v>
      </c>
    </row>
    <row r="54" spans="1:14" s="99" customFormat="1" ht="14.5" x14ac:dyDescent="0.35">
      <c r="A54" s="309"/>
      <c r="B54" s="231" t="s">
        <v>2</v>
      </c>
      <c r="C54" s="186">
        <f t="shared" si="3"/>
        <v>1000</v>
      </c>
    </row>
    <row r="55" spans="1:14" s="103" customFormat="1" ht="14" x14ac:dyDescent="0.3">
      <c r="A55" s="310" t="s">
        <v>26</v>
      </c>
      <c r="B55" s="247" t="s">
        <v>1</v>
      </c>
      <c r="C55" s="186">
        <f t="shared" si="3"/>
        <v>1000</v>
      </c>
    </row>
    <row r="56" spans="1:14" s="103" customFormat="1" ht="14" x14ac:dyDescent="0.3">
      <c r="A56" s="249"/>
      <c r="B56" s="231" t="s">
        <v>2</v>
      </c>
      <c r="C56" s="186">
        <f t="shared" si="3"/>
        <v>1000</v>
      </c>
    </row>
    <row r="57" spans="1:14" s="103" customFormat="1" ht="14" x14ac:dyDescent="0.3">
      <c r="A57" s="311" t="s">
        <v>29</v>
      </c>
      <c r="B57" s="308" t="s">
        <v>1</v>
      </c>
      <c r="C57" s="186">
        <f>C59+C61+C63</f>
        <v>1000</v>
      </c>
      <c r="M57" s="304"/>
      <c r="N57" s="304"/>
    </row>
    <row r="58" spans="1:14" s="103" customFormat="1" ht="14" x14ac:dyDescent="0.3">
      <c r="A58" s="311"/>
      <c r="B58" s="231" t="s">
        <v>2</v>
      </c>
      <c r="C58" s="186">
        <f>C60+C62+C64</f>
        <v>1000</v>
      </c>
    </row>
    <row r="59" spans="1:14" s="99" customFormat="1" ht="25" x14ac:dyDescent="0.3">
      <c r="A59" s="442" t="s">
        <v>463</v>
      </c>
      <c r="B59" s="151" t="s">
        <v>1</v>
      </c>
      <c r="C59" s="186">
        <v>-500</v>
      </c>
      <c r="D59" s="91"/>
      <c r="E59" s="91"/>
      <c r="F59" s="91"/>
      <c r="G59" s="91"/>
      <c r="H59" s="91"/>
      <c r="I59" s="91"/>
    </row>
    <row r="60" spans="1:14" s="99" customFormat="1" ht="14" x14ac:dyDescent="0.3">
      <c r="A60" s="162"/>
      <c r="B60" s="73" t="s">
        <v>2</v>
      </c>
      <c r="C60" s="186">
        <v>-500</v>
      </c>
      <c r="D60" s="91"/>
      <c r="E60" s="91"/>
      <c r="F60" s="91"/>
      <c r="G60" s="91"/>
      <c r="H60" s="91"/>
      <c r="I60" s="91"/>
    </row>
    <row r="61" spans="1:14" s="99" customFormat="1" ht="25" x14ac:dyDescent="0.3">
      <c r="A61" s="442" t="s">
        <v>464</v>
      </c>
      <c r="B61" s="151" t="s">
        <v>1</v>
      </c>
      <c r="C61" s="186">
        <v>500</v>
      </c>
      <c r="D61" s="91"/>
      <c r="E61" s="91"/>
      <c r="F61" s="91"/>
      <c r="G61" s="91"/>
      <c r="H61" s="91"/>
      <c r="I61" s="91"/>
    </row>
    <row r="62" spans="1:14" s="99" customFormat="1" ht="14" x14ac:dyDescent="0.3">
      <c r="A62" s="162"/>
      <c r="B62" s="73" t="s">
        <v>2</v>
      </c>
      <c r="C62" s="186">
        <v>500</v>
      </c>
      <c r="D62" s="91"/>
      <c r="E62" s="91"/>
      <c r="F62" s="91"/>
      <c r="G62" s="91"/>
      <c r="H62" s="91"/>
      <c r="I62" s="91"/>
    </row>
    <row r="63" spans="1:14" s="99" customFormat="1" ht="39" customHeight="1" x14ac:dyDescent="0.3">
      <c r="A63" s="443" t="s">
        <v>465</v>
      </c>
      <c r="B63" s="151" t="s">
        <v>1</v>
      </c>
      <c r="C63" s="186">
        <v>1000</v>
      </c>
      <c r="D63" s="91"/>
      <c r="E63" s="91"/>
      <c r="F63" s="91"/>
      <c r="G63" s="91"/>
      <c r="H63" s="91"/>
      <c r="I63" s="91"/>
    </row>
    <row r="64" spans="1:14" s="99" customFormat="1" ht="14" x14ac:dyDescent="0.3">
      <c r="A64" s="162"/>
      <c r="B64" s="73" t="s">
        <v>2</v>
      </c>
      <c r="C64" s="186">
        <v>1000</v>
      </c>
      <c r="D64" s="91"/>
      <c r="E64" s="91"/>
      <c r="F64" s="91"/>
      <c r="G64" s="91"/>
      <c r="H64" s="91"/>
      <c r="I64" s="91"/>
    </row>
    <row r="65" spans="1:9" ht="13" x14ac:dyDescent="0.3">
      <c r="A65" s="54" t="s">
        <v>42</v>
      </c>
      <c r="B65" s="55"/>
      <c r="C65" s="144"/>
      <c r="D65" s="75"/>
      <c r="E65" s="75"/>
      <c r="F65" s="75"/>
      <c r="G65" s="75"/>
      <c r="H65" s="75"/>
      <c r="I65" s="75"/>
    </row>
    <row r="66" spans="1:9" ht="13" x14ac:dyDescent="0.3">
      <c r="A66" s="107" t="s">
        <v>14</v>
      </c>
      <c r="B66" s="108"/>
      <c r="C66" s="119"/>
      <c r="D66" s="109"/>
      <c r="E66" s="109"/>
      <c r="F66" s="109"/>
      <c r="G66" s="109"/>
      <c r="H66" s="109"/>
      <c r="I66" s="110"/>
    </row>
    <row r="67" spans="1:9" x14ac:dyDescent="0.25">
      <c r="A67" s="90" t="s">
        <v>22</v>
      </c>
      <c r="B67" s="86" t="s">
        <v>1</v>
      </c>
      <c r="C67" s="70">
        <f t="shared" ref="C67:C74" si="4">C69</f>
        <v>25</v>
      </c>
      <c r="D67" s="44"/>
      <c r="E67" s="44"/>
      <c r="F67" s="44"/>
      <c r="G67" s="44"/>
      <c r="H67" s="44"/>
      <c r="I67" s="91"/>
    </row>
    <row r="68" spans="1:9" x14ac:dyDescent="0.25">
      <c r="A68" s="90"/>
      <c r="B68" s="86" t="s">
        <v>2</v>
      </c>
      <c r="C68" s="70">
        <f t="shared" si="4"/>
        <v>25</v>
      </c>
      <c r="D68" s="44"/>
      <c r="E68" s="44"/>
      <c r="F68" s="44"/>
      <c r="G68" s="44"/>
      <c r="H68" s="44"/>
      <c r="I68" s="91"/>
    </row>
    <row r="69" spans="1:9" ht="13" x14ac:dyDescent="0.3">
      <c r="A69" s="34" t="s">
        <v>28</v>
      </c>
      <c r="B69" s="5" t="s">
        <v>1</v>
      </c>
      <c r="C69" s="28">
        <f t="shared" si="4"/>
        <v>25</v>
      </c>
      <c r="D69" s="44"/>
      <c r="E69" s="44"/>
      <c r="F69" s="44"/>
      <c r="G69" s="44"/>
      <c r="H69" s="44"/>
      <c r="I69" s="44"/>
    </row>
    <row r="70" spans="1:9" ht="13" x14ac:dyDescent="0.3">
      <c r="A70" s="10" t="s">
        <v>20</v>
      </c>
      <c r="B70" s="7" t="s">
        <v>2</v>
      </c>
      <c r="C70" s="28">
        <f t="shared" si="4"/>
        <v>25</v>
      </c>
      <c r="D70" s="44"/>
      <c r="E70" s="44"/>
      <c r="F70" s="44"/>
      <c r="G70" s="44"/>
      <c r="H70" s="44"/>
      <c r="I70" s="44"/>
    </row>
    <row r="71" spans="1:9" ht="13" x14ac:dyDescent="0.3">
      <c r="A71" s="12" t="s">
        <v>10</v>
      </c>
      <c r="B71" s="6" t="s">
        <v>1</v>
      </c>
      <c r="C71" s="19">
        <f t="shared" si="4"/>
        <v>25</v>
      </c>
      <c r="D71" s="44"/>
      <c r="E71" s="44"/>
      <c r="F71" s="44"/>
      <c r="G71" s="44"/>
      <c r="H71" s="44"/>
      <c r="I71" s="44"/>
    </row>
    <row r="72" spans="1:9" ht="13" x14ac:dyDescent="0.3">
      <c r="A72" s="11"/>
      <c r="B72" s="7" t="s">
        <v>2</v>
      </c>
      <c r="C72" s="19">
        <f t="shared" si="4"/>
        <v>25</v>
      </c>
      <c r="D72" s="44"/>
      <c r="E72" s="44"/>
      <c r="F72" s="44"/>
      <c r="G72" s="44"/>
      <c r="H72" s="44"/>
      <c r="I72" s="44"/>
    </row>
    <row r="73" spans="1:9" ht="13" x14ac:dyDescent="0.3">
      <c r="A73" s="12" t="s">
        <v>13</v>
      </c>
      <c r="B73" s="5" t="s">
        <v>1</v>
      </c>
      <c r="C73" s="19">
        <f t="shared" si="4"/>
        <v>25</v>
      </c>
      <c r="D73" s="44"/>
      <c r="E73" s="44"/>
      <c r="F73" s="44"/>
      <c r="G73" s="44"/>
      <c r="H73" s="44"/>
      <c r="I73" s="44"/>
    </row>
    <row r="74" spans="1:9" x14ac:dyDescent="0.25">
      <c r="A74" s="9"/>
      <c r="B74" s="7" t="s">
        <v>2</v>
      </c>
      <c r="C74" s="19">
        <f t="shared" si="4"/>
        <v>25</v>
      </c>
      <c r="D74" s="44"/>
      <c r="E74" s="44"/>
      <c r="F74" s="44"/>
      <c r="G74" s="44"/>
      <c r="H74" s="44"/>
      <c r="I74" s="44"/>
    </row>
    <row r="75" spans="1:9" x14ac:dyDescent="0.25">
      <c r="A75" s="25" t="s">
        <v>29</v>
      </c>
      <c r="B75" s="13" t="s">
        <v>1</v>
      </c>
      <c r="C75" s="19">
        <f>C88</f>
        <v>25</v>
      </c>
      <c r="D75" s="44"/>
      <c r="E75" s="44"/>
      <c r="F75" s="44"/>
      <c r="G75" s="44"/>
      <c r="H75" s="44"/>
      <c r="I75" s="44"/>
    </row>
    <row r="76" spans="1:9" x14ac:dyDescent="0.25">
      <c r="A76" s="9"/>
      <c r="B76" s="14" t="s">
        <v>2</v>
      </c>
      <c r="C76" s="19">
        <f>C89</f>
        <v>25</v>
      </c>
      <c r="D76" s="44"/>
      <c r="E76" s="44"/>
      <c r="F76" s="44"/>
      <c r="G76" s="44"/>
      <c r="H76" s="44"/>
      <c r="I76" s="44"/>
    </row>
    <row r="77" spans="1:9" ht="13" x14ac:dyDescent="0.3">
      <c r="A77" s="54" t="s">
        <v>44</v>
      </c>
      <c r="B77" s="55"/>
      <c r="C77" s="144"/>
      <c r="D77" s="513"/>
      <c r="E77" s="513"/>
      <c r="F77" s="513"/>
      <c r="G77" s="513"/>
      <c r="H77" s="513"/>
      <c r="I77" s="513"/>
    </row>
    <row r="78" spans="1:9" s="71" customFormat="1" x14ac:dyDescent="0.25">
      <c r="A78" s="150" t="s">
        <v>14</v>
      </c>
      <c r="B78" s="81" t="s">
        <v>1</v>
      </c>
      <c r="C78" s="70">
        <f t="shared" ref="C78:C83" si="5">C80</f>
        <v>25</v>
      </c>
      <c r="D78"/>
      <c r="E78"/>
      <c r="F78"/>
      <c r="G78"/>
      <c r="H78"/>
      <c r="I78"/>
    </row>
    <row r="79" spans="1:9" s="71" customFormat="1" x14ac:dyDescent="0.25">
      <c r="A79" s="84" t="s">
        <v>15</v>
      </c>
      <c r="B79" s="82" t="s">
        <v>2</v>
      </c>
      <c r="C79" s="70">
        <f t="shared" si="5"/>
        <v>25</v>
      </c>
      <c r="D79"/>
      <c r="E79"/>
      <c r="F79"/>
      <c r="G79"/>
      <c r="H79"/>
      <c r="I79"/>
    </row>
    <row r="80" spans="1:9" s="71" customFormat="1" ht="13" x14ac:dyDescent="0.3">
      <c r="A80" s="85" t="s">
        <v>19</v>
      </c>
      <c r="B80" s="86" t="s">
        <v>1</v>
      </c>
      <c r="C80" s="30">
        <f t="shared" si="5"/>
        <v>25</v>
      </c>
      <c r="D80"/>
      <c r="E80"/>
      <c r="F80"/>
      <c r="G80"/>
      <c r="H80"/>
      <c r="I80"/>
    </row>
    <row r="81" spans="1:3" s="71" customFormat="1" ht="13" x14ac:dyDescent="0.3">
      <c r="A81" s="72" t="s">
        <v>20</v>
      </c>
      <c r="B81" s="82" t="s">
        <v>2</v>
      </c>
      <c r="C81" s="30">
        <f t="shared" si="5"/>
        <v>25</v>
      </c>
    </row>
    <row r="82" spans="1:3" s="69" customFormat="1" ht="13" x14ac:dyDescent="0.3">
      <c r="A82" s="66" t="s">
        <v>10</v>
      </c>
      <c r="B82" s="100" t="s">
        <v>1</v>
      </c>
      <c r="C82" s="97">
        <f t="shared" si="5"/>
        <v>25</v>
      </c>
    </row>
    <row r="83" spans="1:3" s="69" customFormat="1" ht="13" x14ac:dyDescent="0.3">
      <c r="A83" s="122"/>
      <c r="B83" s="73" t="s">
        <v>2</v>
      </c>
      <c r="C83" s="97">
        <f t="shared" si="5"/>
        <v>25</v>
      </c>
    </row>
    <row r="84" spans="1:3" s="71" customFormat="1" x14ac:dyDescent="0.25">
      <c r="A84" s="21" t="s">
        <v>26</v>
      </c>
      <c r="B84" s="81" t="s">
        <v>1</v>
      </c>
      <c r="C84" s="19">
        <f>C88</f>
        <v>25</v>
      </c>
    </row>
    <row r="85" spans="1:3" s="71" customFormat="1" x14ac:dyDescent="0.25">
      <c r="A85" s="22"/>
      <c r="B85" s="82" t="s">
        <v>2</v>
      </c>
      <c r="C85" s="19">
        <f>C89</f>
        <v>25</v>
      </c>
    </row>
    <row r="86" spans="1:3" s="71" customFormat="1" ht="13.5" hidden="1" customHeight="1" x14ac:dyDescent="0.3">
      <c r="A86" s="115" t="s">
        <v>27</v>
      </c>
      <c r="B86" s="83"/>
      <c r="C86" s="19"/>
    </row>
    <row r="87" spans="1:3" s="71" customFormat="1" ht="15.75" hidden="1" customHeight="1" x14ac:dyDescent="0.3">
      <c r="A87" s="11"/>
      <c r="B87" s="83"/>
      <c r="C87" s="19"/>
    </row>
    <row r="88" spans="1:3" s="69" customFormat="1" ht="13" x14ac:dyDescent="0.3">
      <c r="A88" s="88" t="s">
        <v>54</v>
      </c>
      <c r="B88" s="89" t="s">
        <v>1</v>
      </c>
      <c r="C88" s="28">
        <f>C90+C92+C94</f>
        <v>25</v>
      </c>
    </row>
    <row r="89" spans="1:3" s="69" customFormat="1" ht="13" x14ac:dyDescent="0.3">
      <c r="A89" s="33"/>
      <c r="B89" s="31" t="s">
        <v>2</v>
      </c>
      <c r="C89" s="28">
        <f>C91+C93+C95</f>
        <v>25</v>
      </c>
    </row>
    <row r="90" spans="1:3" s="103" customFormat="1" ht="28" x14ac:dyDescent="0.3">
      <c r="A90" s="438" t="s">
        <v>455</v>
      </c>
      <c r="B90" s="111" t="s">
        <v>1</v>
      </c>
      <c r="C90" s="94">
        <v>19</v>
      </c>
    </row>
    <row r="91" spans="1:3" s="103" customFormat="1" x14ac:dyDescent="0.25">
      <c r="A91" s="319"/>
      <c r="B91" s="92" t="s">
        <v>2</v>
      </c>
      <c r="C91" s="94">
        <v>19</v>
      </c>
    </row>
    <row r="92" spans="1:3" s="103" customFormat="1" ht="42" x14ac:dyDescent="0.3">
      <c r="A92" s="321" t="s">
        <v>457</v>
      </c>
      <c r="B92" s="238" t="s">
        <v>1</v>
      </c>
      <c r="C92" s="206">
        <v>3</v>
      </c>
    </row>
    <row r="93" spans="1:3" s="103" customFormat="1" ht="14" x14ac:dyDescent="0.3">
      <c r="A93" s="439"/>
      <c r="B93" s="239" t="s">
        <v>2</v>
      </c>
      <c r="C93" s="206">
        <v>3</v>
      </c>
    </row>
    <row r="94" spans="1:3" s="103" customFormat="1" ht="28" x14ac:dyDescent="0.3">
      <c r="A94" s="321" t="s">
        <v>456</v>
      </c>
      <c r="B94" s="238" t="s">
        <v>1</v>
      </c>
      <c r="C94" s="206">
        <v>3</v>
      </c>
    </row>
    <row r="95" spans="1:3" s="99" customFormat="1" ht="14" x14ac:dyDescent="0.3">
      <c r="A95" s="249"/>
      <c r="B95" s="231" t="s">
        <v>2</v>
      </c>
      <c r="C95" s="186">
        <v>3</v>
      </c>
    </row>
    <row r="96" spans="1:3" ht="13" x14ac:dyDescent="0.3">
      <c r="A96" s="490" t="s">
        <v>8</v>
      </c>
      <c r="B96" s="491"/>
      <c r="C96" s="492"/>
    </row>
    <row r="97" spans="1:4" s="71" customFormat="1" ht="15.5" x14ac:dyDescent="0.35">
      <c r="A97" s="437" t="s">
        <v>12</v>
      </c>
      <c r="B97" s="29" t="s">
        <v>1</v>
      </c>
      <c r="C97" s="30">
        <f>C99+C109</f>
        <v>3384</v>
      </c>
    </row>
    <row r="98" spans="1:4" ht="13" x14ac:dyDescent="0.3">
      <c r="A98" s="33"/>
      <c r="B98" s="31" t="s">
        <v>2</v>
      </c>
      <c r="C98" s="30">
        <f>C100+C110</f>
        <v>3384</v>
      </c>
    </row>
    <row r="99" spans="1:4" ht="13" x14ac:dyDescent="0.3">
      <c r="A99" s="26" t="s">
        <v>21</v>
      </c>
      <c r="B99" s="77" t="s">
        <v>1</v>
      </c>
      <c r="C99" s="28">
        <f t="shared" ref="C99:C102" si="6">C101</f>
        <v>735</v>
      </c>
    </row>
    <row r="100" spans="1:4" ht="13" x14ac:dyDescent="0.3">
      <c r="A100" s="10" t="s">
        <v>9</v>
      </c>
      <c r="B100" s="80" t="s">
        <v>2</v>
      </c>
      <c r="C100" s="28">
        <f t="shared" si="6"/>
        <v>735</v>
      </c>
    </row>
    <row r="101" spans="1:4" ht="13" x14ac:dyDescent="0.3">
      <c r="A101" s="36" t="s">
        <v>10</v>
      </c>
      <c r="B101" s="6" t="s">
        <v>1</v>
      </c>
      <c r="C101" s="19">
        <f t="shared" si="6"/>
        <v>735</v>
      </c>
    </row>
    <row r="102" spans="1:4" ht="13" x14ac:dyDescent="0.3">
      <c r="A102" s="11"/>
      <c r="B102" s="7" t="s">
        <v>2</v>
      </c>
      <c r="C102" s="19">
        <f t="shared" si="6"/>
        <v>735</v>
      </c>
    </row>
    <row r="103" spans="1:4" x14ac:dyDescent="0.25">
      <c r="A103" s="21" t="s">
        <v>13</v>
      </c>
      <c r="B103" s="5" t="s">
        <v>1</v>
      </c>
      <c r="C103" s="19">
        <f>C105+C107</f>
        <v>735</v>
      </c>
    </row>
    <row r="104" spans="1:4" x14ac:dyDescent="0.25">
      <c r="A104" s="9"/>
      <c r="B104" s="7" t="s">
        <v>2</v>
      </c>
      <c r="C104" s="19">
        <f>C106+C108</f>
        <v>735</v>
      </c>
    </row>
    <row r="105" spans="1:4" x14ac:dyDescent="0.25">
      <c r="A105" s="23" t="s">
        <v>16</v>
      </c>
      <c r="B105" s="5" t="s">
        <v>1</v>
      </c>
      <c r="C105" s="19">
        <f>C129</f>
        <v>2</v>
      </c>
    </row>
    <row r="106" spans="1:4" x14ac:dyDescent="0.25">
      <c r="A106" s="10"/>
      <c r="B106" s="7" t="s">
        <v>2</v>
      </c>
      <c r="C106" s="19">
        <f>C130</f>
        <v>2</v>
      </c>
    </row>
    <row r="107" spans="1:4" x14ac:dyDescent="0.25">
      <c r="A107" s="23" t="s">
        <v>24</v>
      </c>
      <c r="B107" s="6" t="s">
        <v>1</v>
      </c>
      <c r="C107" s="19">
        <f>C187</f>
        <v>733</v>
      </c>
    </row>
    <row r="108" spans="1:4" x14ac:dyDescent="0.25">
      <c r="A108" s="9"/>
      <c r="B108" s="7" t="s">
        <v>2</v>
      </c>
      <c r="C108" s="19">
        <f>C188</f>
        <v>733</v>
      </c>
      <c r="D108" s="19" t="e">
        <f>#REF!+#REF!+D188+#REF!</f>
        <v>#REF!</v>
      </c>
    </row>
    <row r="109" spans="1:4" s="46" customFormat="1" ht="13" x14ac:dyDescent="0.3">
      <c r="A109" s="26" t="s">
        <v>17</v>
      </c>
      <c r="B109" s="77" t="s">
        <v>1</v>
      </c>
      <c r="C109" s="30">
        <f>C111+C113</f>
        <v>2649</v>
      </c>
    </row>
    <row r="110" spans="1:4" s="46" customFormat="1" ht="13" x14ac:dyDescent="0.3">
      <c r="A110" s="10" t="s">
        <v>9</v>
      </c>
      <c r="B110" s="80" t="s">
        <v>2</v>
      </c>
      <c r="C110" s="30">
        <f>C112+C114</f>
        <v>2649</v>
      </c>
    </row>
    <row r="111" spans="1:4" s="46" customFormat="1" ht="26" x14ac:dyDescent="0.3">
      <c r="A111" s="198" t="s">
        <v>89</v>
      </c>
      <c r="B111" s="62" t="s">
        <v>1</v>
      </c>
      <c r="C111" s="48">
        <f>C133</f>
        <v>2620</v>
      </c>
    </row>
    <row r="112" spans="1:4" s="46" customFormat="1" ht="13" x14ac:dyDescent="0.3">
      <c r="A112" s="11"/>
      <c r="B112" s="42" t="s">
        <v>2</v>
      </c>
      <c r="C112" s="48">
        <f>C134</f>
        <v>2620</v>
      </c>
    </row>
    <row r="113" spans="1:11" s="46" customFormat="1" ht="13" x14ac:dyDescent="0.3">
      <c r="A113" s="12" t="s">
        <v>10</v>
      </c>
      <c r="B113" s="63" t="s">
        <v>1</v>
      </c>
      <c r="C113" s="48">
        <f>C115</f>
        <v>29</v>
      </c>
      <c r="D113" s="45"/>
      <c r="E113" s="45"/>
      <c r="F113" s="45"/>
      <c r="G113" s="45"/>
      <c r="H113" s="45"/>
      <c r="I113" s="45"/>
    </row>
    <row r="114" spans="1:11" s="46" customFormat="1" ht="13" x14ac:dyDescent="0.3">
      <c r="A114" s="11"/>
      <c r="B114" s="42" t="s">
        <v>2</v>
      </c>
      <c r="C114" s="48">
        <f>C116</f>
        <v>29</v>
      </c>
      <c r="D114" s="45"/>
      <c r="E114" s="45"/>
      <c r="F114" s="45"/>
      <c r="G114" s="45"/>
      <c r="H114" s="45"/>
      <c r="I114" s="45"/>
    </row>
    <row r="115" spans="1:11" s="46" customFormat="1" ht="13" x14ac:dyDescent="0.3">
      <c r="A115" s="36" t="s">
        <v>23</v>
      </c>
      <c r="B115" s="13" t="s">
        <v>1</v>
      </c>
      <c r="C115" s="48">
        <f>C137</f>
        <v>29</v>
      </c>
    </row>
    <row r="116" spans="1:11" s="46" customFormat="1" x14ac:dyDescent="0.25">
      <c r="A116" s="10"/>
      <c r="B116" s="14" t="s">
        <v>2</v>
      </c>
      <c r="C116" s="48">
        <f>C138</f>
        <v>29</v>
      </c>
      <c r="D116" s="48">
        <f>D118</f>
        <v>0</v>
      </c>
    </row>
    <row r="117" spans="1:11" s="46" customFormat="1" x14ac:dyDescent="0.25">
      <c r="A117" s="27" t="s">
        <v>16</v>
      </c>
      <c r="B117" s="63" t="s">
        <v>1</v>
      </c>
      <c r="C117" s="48">
        <f>C139</f>
        <v>29</v>
      </c>
    </row>
    <row r="118" spans="1:11" s="46" customFormat="1" x14ac:dyDescent="0.25">
      <c r="A118" s="10"/>
      <c r="B118" s="42" t="s">
        <v>2</v>
      </c>
      <c r="C118" s="48">
        <f>C140</f>
        <v>29</v>
      </c>
    </row>
    <row r="119" spans="1:11" ht="13" x14ac:dyDescent="0.3">
      <c r="A119" s="49" t="s">
        <v>34</v>
      </c>
      <c r="B119" s="51"/>
      <c r="C119" s="50"/>
      <c r="D119" s="47"/>
      <c r="E119" s="47"/>
      <c r="F119" s="47"/>
      <c r="G119" s="47"/>
      <c r="H119" s="47"/>
      <c r="I119" s="47"/>
      <c r="K119" s="46"/>
    </row>
    <row r="120" spans="1:11" ht="13" x14ac:dyDescent="0.3">
      <c r="A120" s="78" t="s">
        <v>14</v>
      </c>
      <c r="B120" s="148"/>
      <c r="C120" s="19"/>
      <c r="D120" s="47"/>
      <c r="E120" s="47"/>
      <c r="F120" s="47"/>
      <c r="G120" s="47"/>
      <c r="H120" s="47"/>
      <c r="I120" s="52"/>
    </row>
    <row r="121" spans="1:11" s="71" customFormat="1" x14ac:dyDescent="0.25">
      <c r="A121" s="346" t="s">
        <v>22</v>
      </c>
      <c r="B121" s="111" t="s">
        <v>1</v>
      </c>
      <c r="C121" s="19">
        <f>C123+C131</f>
        <v>2651</v>
      </c>
      <c r="D121" s="95"/>
      <c r="E121" s="95"/>
      <c r="F121" s="95"/>
      <c r="G121" s="95"/>
      <c r="H121" s="95"/>
      <c r="I121" s="95"/>
    </row>
    <row r="122" spans="1:11" x14ac:dyDescent="0.25">
      <c r="A122" s="10"/>
      <c r="B122" s="42" t="s">
        <v>2</v>
      </c>
      <c r="C122" s="19">
        <f>C124+C132</f>
        <v>2651</v>
      </c>
      <c r="D122" s="45"/>
      <c r="E122" s="45"/>
      <c r="F122" s="45"/>
      <c r="G122" s="45"/>
      <c r="H122" s="45"/>
      <c r="I122" s="45"/>
    </row>
    <row r="123" spans="1:11" ht="13" x14ac:dyDescent="0.3">
      <c r="A123" s="26" t="s">
        <v>19</v>
      </c>
      <c r="B123" s="63" t="s">
        <v>1</v>
      </c>
      <c r="C123" s="28">
        <f t="shared" ref="C123:C128" si="7">C125</f>
        <v>2</v>
      </c>
      <c r="D123" s="45"/>
      <c r="E123" s="45"/>
      <c r="F123" s="45"/>
      <c r="G123" s="45"/>
      <c r="H123" s="45"/>
      <c r="I123" s="45"/>
    </row>
    <row r="124" spans="1:11" ht="13" x14ac:dyDescent="0.3">
      <c r="A124" s="10" t="s">
        <v>20</v>
      </c>
      <c r="B124" s="42" t="s">
        <v>2</v>
      </c>
      <c r="C124" s="28">
        <f t="shared" si="7"/>
        <v>2</v>
      </c>
      <c r="D124" s="45"/>
      <c r="E124" s="45"/>
      <c r="F124" s="45"/>
      <c r="G124" s="45"/>
      <c r="H124" s="45"/>
      <c r="I124" s="45"/>
    </row>
    <row r="125" spans="1:11" ht="13" x14ac:dyDescent="0.3">
      <c r="A125" s="12" t="s">
        <v>10</v>
      </c>
      <c r="B125" s="6" t="s">
        <v>1</v>
      </c>
      <c r="C125" s="19">
        <f t="shared" si="7"/>
        <v>2</v>
      </c>
      <c r="D125" s="45"/>
      <c r="E125" s="45"/>
      <c r="F125" s="45"/>
      <c r="G125" s="45"/>
      <c r="H125" s="45"/>
      <c r="I125" s="45"/>
    </row>
    <row r="126" spans="1:11" ht="13" x14ac:dyDescent="0.3">
      <c r="A126" s="11"/>
      <c r="B126" s="7" t="s">
        <v>2</v>
      </c>
      <c r="C126" s="19">
        <f t="shared" si="7"/>
        <v>2</v>
      </c>
      <c r="D126" s="45"/>
      <c r="E126" s="45"/>
      <c r="F126" s="45"/>
      <c r="G126" s="45"/>
      <c r="H126" s="45"/>
      <c r="I126" s="45"/>
    </row>
    <row r="127" spans="1:11" ht="13" x14ac:dyDescent="0.3">
      <c r="A127" s="36" t="s">
        <v>23</v>
      </c>
      <c r="B127" s="13" t="s">
        <v>1</v>
      </c>
      <c r="C127" s="19">
        <f t="shared" si="7"/>
        <v>2</v>
      </c>
    </row>
    <row r="128" spans="1:11" x14ac:dyDescent="0.25">
      <c r="A128" s="10"/>
      <c r="B128" s="14" t="s">
        <v>2</v>
      </c>
      <c r="C128" s="19">
        <f t="shared" si="7"/>
        <v>2</v>
      </c>
    </row>
    <row r="129" spans="1:9" x14ac:dyDescent="0.25">
      <c r="A129" s="27" t="s">
        <v>16</v>
      </c>
      <c r="B129" s="6" t="s">
        <v>1</v>
      </c>
      <c r="C129" s="19">
        <f>C150</f>
        <v>2</v>
      </c>
    </row>
    <row r="130" spans="1:9" x14ac:dyDescent="0.25">
      <c r="A130" s="9"/>
      <c r="B130" s="7" t="s">
        <v>2</v>
      </c>
      <c r="C130" s="19">
        <f>C151</f>
        <v>2</v>
      </c>
    </row>
    <row r="131" spans="1:9" s="46" customFormat="1" ht="13" x14ac:dyDescent="0.3">
      <c r="A131" s="26" t="s">
        <v>17</v>
      </c>
      <c r="B131" s="13" t="s">
        <v>1</v>
      </c>
      <c r="C131" s="30">
        <f>C133+C135</f>
        <v>2649</v>
      </c>
    </row>
    <row r="132" spans="1:9" s="46" customFormat="1" ht="13" x14ac:dyDescent="0.3">
      <c r="A132" s="10" t="s">
        <v>9</v>
      </c>
      <c r="B132" s="14" t="s">
        <v>2</v>
      </c>
      <c r="C132" s="30">
        <f>C134+C136</f>
        <v>2649</v>
      </c>
    </row>
    <row r="133" spans="1:9" s="46" customFormat="1" ht="26" x14ac:dyDescent="0.3">
      <c r="A133" s="198" t="s">
        <v>89</v>
      </c>
      <c r="B133" s="62" t="s">
        <v>1</v>
      </c>
      <c r="C133" s="48">
        <f>C159</f>
        <v>2620</v>
      </c>
    </row>
    <row r="134" spans="1:9" s="46" customFormat="1" ht="13" x14ac:dyDescent="0.3">
      <c r="A134" s="11"/>
      <c r="B134" s="42" t="s">
        <v>2</v>
      </c>
      <c r="C134" s="48">
        <f>C160</f>
        <v>2620</v>
      </c>
    </row>
    <row r="135" spans="1:9" s="46" customFormat="1" ht="13" x14ac:dyDescent="0.3">
      <c r="A135" s="12" t="s">
        <v>10</v>
      </c>
      <c r="B135" s="63" t="s">
        <v>1</v>
      </c>
      <c r="C135" s="48">
        <f>C137</f>
        <v>29</v>
      </c>
      <c r="D135" s="45"/>
      <c r="E135" s="45"/>
      <c r="F135" s="45"/>
      <c r="G135" s="45"/>
      <c r="H135" s="45"/>
      <c r="I135" s="45"/>
    </row>
    <row r="136" spans="1:9" s="46" customFormat="1" ht="13" x14ac:dyDescent="0.3">
      <c r="A136" s="11"/>
      <c r="B136" s="42" t="s">
        <v>2</v>
      </c>
      <c r="C136" s="48">
        <f>C138</f>
        <v>29</v>
      </c>
      <c r="D136" s="45"/>
      <c r="E136" s="45"/>
      <c r="F136" s="45"/>
      <c r="G136" s="45"/>
      <c r="H136" s="45"/>
      <c r="I136" s="45"/>
    </row>
    <row r="137" spans="1:9" s="46" customFormat="1" ht="13" x14ac:dyDescent="0.3">
      <c r="A137" s="36" t="s">
        <v>23</v>
      </c>
      <c r="B137" s="13" t="s">
        <v>1</v>
      </c>
      <c r="C137" s="48">
        <f>C139</f>
        <v>29</v>
      </c>
    </row>
    <row r="138" spans="1:9" s="46" customFormat="1" x14ac:dyDescent="0.25">
      <c r="A138" s="10"/>
      <c r="B138" s="14" t="s">
        <v>2</v>
      </c>
      <c r="C138" s="48">
        <f>C140</f>
        <v>29</v>
      </c>
      <c r="D138" s="48">
        <f>D140</f>
        <v>0</v>
      </c>
    </row>
    <row r="139" spans="1:9" s="46" customFormat="1" x14ac:dyDescent="0.25">
      <c r="A139" s="27" t="s">
        <v>16</v>
      </c>
      <c r="B139" s="63" t="s">
        <v>1</v>
      </c>
      <c r="C139" s="48">
        <f>C169</f>
        <v>29</v>
      </c>
    </row>
    <row r="140" spans="1:9" s="46" customFormat="1" x14ac:dyDescent="0.25">
      <c r="A140" s="10"/>
      <c r="B140" s="42" t="s">
        <v>2</v>
      </c>
      <c r="C140" s="48">
        <f>C170</f>
        <v>29</v>
      </c>
    </row>
    <row r="141" spans="1:9" ht="13" x14ac:dyDescent="0.3">
      <c r="A141" s="176" t="s">
        <v>18</v>
      </c>
      <c r="B141" s="177"/>
      <c r="C141" s="178"/>
      <c r="D141" s="126"/>
      <c r="E141" s="127"/>
      <c r="F141" s="126"/>
      <c r="G141" s="126"/>
      <c r="H141" s="126"/>
      <c r="I141" s="126"/>
    </row>
    <row r="142" spans="1:9" ht="13" x14ac:dyDescent="0.3">
      <c r="A142" s="152" t="s">
        <v>14</v>
      </c>
      <c r="B142" s="62" t="s">
        <v>1</v>
      </c>
      <c r="C142" s="48">
        <f t="shared" ref="C142:C147" si="8">C144</f>
        <v>2</v>
      </c>
      <c r="D142" s="128"/>
      <c r="E142" s="128"/>
      <c r="F142" s="128"/>
      <c r="G142" s="128"/>
      <c r="H142" s="128"/>
      <c r="I142" s="128"/>
    </row>
    <row r="143" spans="1:9" x14ac:dyDescent="0.25">
      <c r="A143" s="22" t="s">
        <v>48</v>
      </c>
      <c r="B143" s="14" t="s">
        <v>2</v>
      </c>
      <c r="C143" s="48">
        <f t="shared" si="8"/>
        <v>2</v>
      </c>
    </row>
    <row r="144" spans="1:9" ht="13" x14ac:dyDescent="0.3">
      <c r="A144" s="146" t="s">
        <v>28</v>
      </c>
      <c r="B144" s="13" t="s">
        <v>1</v>
      </c>
      <c r="C144" s="28">
        <f>C146</f>
        <v>2</v>
      </c>
    </row>
    <row r="145" spans="1:9" ht="13" x14ac:dyDescent="0.3">
      <c r="A145" s="22" t="s">
        <v>49</v>
      </c>
      <c r="B145" s="14" t="s">
        <v>2</v>
      </c>
      <c r="C145" s="28">
        <f>C147</f>
        <v>2</v>
      </c>
    </row>
    <row r="146" spans="1:9" s="46" customFormat="1" ht="13" x14ac:dyDescent="0.3">
      <c r="A146" s="12" t="s">
        <v>10</v>
      </c>
      <c r="B146" s="63" t="s">
        <v>1</v>
      </c>
      <c r="C146" s="48">
        <f t="shared" si="8"/>
        <v>2</v>
      </c>
      <c r="D146" s="45"/>
      <c r="E146" s="45"/>
      <c r="F146" s="45"/>
      <c r="G146" s="45"/>
      <c r="H146" s="45"/>
      <c r="I146" s="45"/>
    </row>
    <row r="147" spans="1:9" s="46" customFormat="1" ht="13" x14ac:dyDescent="0.3">
      <c r="A147" s="11"/>
      <c r="B147" s="42" t="s">
        <v>2</v>
      </c>
      <c r="C147" s="48">
        <f t="shared" si="8"/>
        <v>2</v>
      </c>
      <c r="D147" s="45"/>
      <c r="E147" s="45"/>
      <c r="F147" s="45"/>
      <c r="G147" s="45"/>
      <c r="H147" s="45"/>
      <c r="I147" s="45"/>
    </row>
    <row r="148" spans="1:9" s="46" customFormat="1" ht="13" x14ac:dyDescent="0.3">
      <c r="A148" s="36" t="s">
        <v>23</v>
      </c>
      <c r="B148" s="13" t="s">
        <v>1</v>
      </c>
      <c r="C148" s="48">
        <f>C150</f>
        <v>2</v>
      </c>
    </row>
    <row r="149" spans="1:9" s="46" customFormat="1" x14ac:dyDescent="0.25">
      <c r="A149" s="10"/>
      <c r="B149" s="14" t="s">
        <v>2</v>
      </c>
      <c r="C149" s="48">
        <f>C151</f>
        <v>2</v>
      </c>
    </row>
    <row r="150" spans="1:9" s="46" customFormat="1" x14ac:dyDescent="0.25">
      <c r="A150" s="27" t="s">
        <v>16</v>
      </c>
      <c r="B150" s="63" t="s">
        <v>1</v>
      </c>
      <c r="C150" s="48">
        <f>C152</f>
        <v>2</v>
      </c>
    </row>
    <row r="151" spans="1:9" s="46" customFormat="1" x14ac:dyDescent="0.25">
      <c r="A151" s="10"/>
      <c r="B151" s="42" t="s">
        <v>2</v>
      </c>
      <c r="C151" s="48">
        <f>C153</f>
        <v>2</v>
      </c>
    </row>
    <row r="152" spans="1:9" s="103" customFormat="1" ht="42" x14ac:dyDescent="0.3">
      <c r="A152" s="440" t="s">
        <v>428</v>
      </c>
      <c r="B152" s="104" t="s">
        <v>1</v>
      </c>
      <c r="C152" s="94">
        <v>2</v>
      </c>
    </row>
    <row r="153" spans="1:9" s="103" customFormat="1" x14ac:dyDescent="0.25">
      <c r="A153" s="160"/>
      <c r="B153" s="92" t="s">
        <v>2</v>
      </c>
      <c r="C153" s="94">
        <v>2</v>
      </c>
    </row>
    <row r="154" spans="1:9" s="46" customFormat="1" ht="13" x14ac:dyDescent="0.3">
      <c r="A154" s="493" t="s">
        <v>40</v>
      </c>
      <c r="B154" s="494"/>
      <c r="C154" s="495"/>
    </row>
    <row r="155" spans="1:9" s="47" customFormat="1" ht="13" x14ac:dyDescent="0.3">
      <c r="A155" s="67" t="s">
        <v>14</v>
      </c>
      <c r="B155" s="77" t="s">
        <v>1</v>
      </c>
      <c r="C155" s="30">
        <f>C157</f>
        <v>2649</v>
      </c>
      <c r="E155" s="69"/>
    </row>
    <row r="156" spans="1:9" s="47" customFormat="1" ht="13" x14ac:dyDescent="0.3">
      <c r="A156" s="79" t="s">
        <v>15</v>
      </c>
      <c r="B156" s="80" t="s">
        <v>2</v>
      </c>
      <c r="C156" s="30">
        <f>C158</f>
        <v>2649</v>
      </c>
      <c r="E156" s="69"/>
    </row>
    <row r="157" spans="1:9" s="46" customFormat="1" ht="13" x14ac:dyDescent="0.3">
      <c r="A157" s="26" t="s">
        <v>17</v>
      </c>
      <c r="B157" s="13" t="s">
        <v>1</v>
      </c>
      <c r="C157" s="94">
        <f>C159+C165</f>
        <v>2649</v>
      </c>
    </row>
    <row r="158" spans="1:9" s="46" customFormat="1" x14ac:dyDescent="0.25">
      <c r="A158" s="10" t="s">
        <v>9</v>
      </c>
      <c r="B158" s="14" t="s">
        <v>2</v>
      </c>
      <c r="C158" s="94">
        <f>C160+C166</f>
        <v>2649</v>
      </c>
    </row>
    <row r="159" spans="1:9" s="46" customFormat="1" ht="26" x14ac:dyDescent="0.3">
      <c r="A159" s="198" t="s">
        <v>89</v>
      </c>
      <c r="B159" s="62" t="s">
        <v>1</v>
      </c>
      <c r="C159" s="48">
        <f>C161</f>
        <v>2620</v>
      </c>
    </row>
    <row r="160" spans="1:9" s="46" customFormat="1" ht="13" x14ac:dyDescent="0.3">
      <c r="A160" s="11"/>
      <c r="B160" s="42" t="s">
        <v>2</v>
      </c>
      <c r="C160" s="48">
        <f>C162</f>
        <v>2620</v>
      </c>
    </row>
    <row r="161" spans="1:9" s="164" customFormat="1" ht="14" x14ac:dyDescent="0.3">
      <c r="A161" s="197" t="s">
        <v>453</v>
      </c>
      <c r="B161" s="267" t="s">
        <v>1</v>
      </c>
      <c r="C161" s="28">
        <f>C163</f>
        <v>2620</v>
      </c>
    </row>
    <row r="162" spans="1:9" s="46" customFormat="1" ht="13" x14ac:dyDescent="0.3">
      <c r="A162" s="10"/>
      <c r="B162" s="42" t="s">
        <v>2</v>
      </c>
      <c r="C162" s="28">
        <f>C164</f>
        <v>2620</v>
      </c>
    </row>
    <row r="163" spans="1:9" s="103" customFormat="1" ht="28" x14ac:dyDescent="0.3">
      <c r="A163" s="438" t="s">
        <v>454</v>
      </c>
      <c r="B163" s="111" t="s">
        <v>1</v>
      </c>
      <c r="C163" s="94">
        <v>2620</v>
      </c>
    </row>
    <row r="164" spans="1:9" s="103" customFormat="1" x14ac:dyDescent="0.25">
      <c r="A164" s="160"/>
      <c r="B164" s="92" t="s">
        <v>2</v>
      </c>
      <c r="C164" s="94">
        <v>2620</v>
      </c>
    </row>
    <row r="165" spans="1:9" s="46" customFormat="1" ht="13" x14ac:dyDescent="0.3">
      <c r="A165" s="12" t="s">
        <v>10</v>
      </c>
      <c r="B165" s="63" t="s">
        <v>1</v>
      </c>
      <c r="C165" s="28">
        <f t="shared" ref="C165:C170" si="9">C167</f>
        <v>29</v>
      </c>
      <c r="D165" s="45"/>
      <c r="E165" s="45"/>
      <c r="F165" s="45"/>
      <c r="G165" s="45"/>
      <c r="H165" s="45"/>
      <c r="I165" s="45"/>
    </row>
    <row r="166" spans="1:9" s="46" customFormat="1" ht="13" x14ac:dyDescent="0.3">
      <c r="A166" s="11"/>
      <c r="B166" s="42" t="s">
        <v>2</v>
      </c>
      <c r="C166" s="28">
        <f t="shared" si="9"/>
        <v>29</v>
      </c>
      <c r="D166" s="45"/>
      <c r="E166" s="45"/>
      <c r="F166" s="45"/>
      <c r="G166" s="45"/>
      <c r="H166" s="45"/>
      <c r="I166" s="45"/>
    </row>
    <row r="167" spans="1:9" s="46" customFormat="1" ht="13" x14ac:dyDescent="0.3">
      <c r="A167" s="36" t="s">
        <v>23</v>
      </c>
      <c r="B167" s="13" t="s">
        <v>1</v>
      </c>
      <c r="C167" s="48">
        <f t="shared" si="9"/>
        <v>29</v>
      </c>
    </row>
    <row r="168" spans="1:9" s="46" customFormat="1" x14ac:dyDescent="0.25">
      <c r="A168" s="10"/>
      <c r="B168" s="14" t="s">
        <v>2</v>
      </c>
      <c r="C168" s="48">
        <f t="shared" si="9"/>
        <v>29</v>
      </c>
      <c r="D168" s="48">
        <f>D170</f>
        <v>0</v>
      </c>
    </row>
    <row r="169" spans="1:9" s="46" customFormat="1" x14ac:dyDescent="0.25">
      <c r="A169" s="27" t="s">
        <v>16</v>
      </c>
      <c r="B169" s="63" t="s">
        <v>1</v>
      </c>
      <c r="C169" s="48">
        <f t="shared" si="9"/>
        <v>29</v>
      </c>
    </row>
    <row r="170" spans="1:9" s="46" customFormat="1" x14ac:dyDescent="0.25">
      <c r="A170" s="10"/>
      <c r="B170" s="42" t="s">
        <v>2</v>
      </c>
      <c r="C170" s="48">
        <f t="shared" si="9"/>
        <v>29</v>
      </c>
    </row>
    <row r="171" spans="1:9" s="96" customFormat="1" ht="14" x14ac:dyDescent="0.3">
      <c r="A171" s="197" t="s">
        <v>453</v>
      </c>
      <c r="B171" s="190" t="s">
        <v>1</v>
      </c>
      <c r="C171" s="28">
        <f>C173+C175</f>
        <v>29</v>
      </c>
    </row>
    <row r="172" spans="1:9" s="103" customFormat="1" ht="13" x14ac:dyDescent="0.3">
      <c r="A172" s="160"/>
      <c r="B172" s="92" t="s">
        <v>2</v>
      </c>
      <c r="C172" s="28">
        <f>C174+C176</f>
        <v>29</v>
      </c>
    </row>
    <row r="173" spans="1:9" s="103" customFormat="1" ht="27.75" customHeight="1" x14ac:dyDescent="0.3">
      <c r="A173" s="321" t="s">
        <v>458</v>
      </c>
      <c r="B173" s="238" t="s">
        <v>1</v>
      </c>
      <c r="C173" s="206">
        <v>5</v>
      </c>
    </row>
    <row r="174" spans="1:9" s="103" customFormat="1" ht="14" x14ac:dyDescent="0.3">
      <c r="A174" s="243"/>
      <c r="B174" s="239" t="s">
        <v>2</v>
      </c>
      <c r="C174" s="206">
        <v>5</v>
      </c>
    </row>
    <row r="175" spans="1:9" s="103" customFormat="1" ht="14" x14ac:dyDescent="0.3">
      <c r="A175" s="321" t="s">
        <v>459</v>
      </c>
      <c r="B175" s="238" t="s">
        <v>1</v>
      </c>
      <c r="C175" s="206">
        <v>24</v>
      </c>
    </row>
    <row r="176" spans="1:9" s="99" customFormat="1" ht="14" x14ac:dyDescent="0.3">
      <c r="A176" s="255"/>
      <c r="B176" s="231" t="s">
        <v>2</v>
      </c>
      <c r="C176" s="186">
        <v>24</v>
      </c>
    </row>
    <row r="177" spans="1:9" ht="13" x14ac:dyDescent="0.3">
      <c r="A177" s="496" t="s">
        <v>39</v>
      </c>
      <c r="B177" s="496"/>
      <c r="C177" s="496"/>
    </row>
    <row r="178" spans="1:9" ht="13" x14ac:dyDescent="0.3">
      <c r="A178" s="497" t="s">
        <v>14</v>
      </c>
      <c r="B178" s="497"/>
      <c r="C178" s="497"/>
    </row>
    <row r="179" spans="1:9" x14ac:dyDescent="0.25">
      <c r="A179" s="154" t="s">
        <v>22</v>
      </c>
      <c r="B179" s="5" t="s">
        <v>1</v>
      </c>
      <c r="C179" s="19">
        <f>C181</f>
        <v>733</v>
      </c>
    </row>
    <row r="180" spans="1:9" x14ac:dyDescent="0.25">
      <c r="A180" s="9"/>
      <c r="B180" s="7" t="s">
        <v>2</v>
      </c>
      <c r="C180" s="19">
        <f>C182</f>
        <v>733</v>
      </c>
    </row>
    <row r="181" spans="1:9" ht="13" x14ac:dyDescent="0.3">
      <c r="A181" s="26" t="s">
        <v>19</v>
      </c>
      <c r="B181" s="6" t="s">
        <v>1</v>
      </c>
      <c r="C181" s="28">
        <f t="shared" ref="C181:C186" si="10">C183</f>
        <v>733</v>
      </c>
    </row>
    <row r="182" spans="1:9" ht="13" x14ac:dyDescent="0.3">
      <c r="A182" s="9" t="s">
        <v>20</v>
      </c>
      <c r="B182" s="7" t="s">
        <v>2</v>
      </c>
      <c r="C182" s="28">
        <f t="shared" si="10"/>
        <v>733</v>
      </c>
    </row>
    <row r="183" spans="1:9" ht="13" x14ac:dyDescent="0.3">
      <c r="A183" s="12" t="s">
        <v>10</v>
      </c>
      <c r="B183" s="6" t="s">
        <v>1</v>
      </c>
      <c r="C183" s="19">
        <f t="shared" si="10"/>
        <v>733</v>
      </c>
    </row>
    <row r="184" spans="1:9" ht="13" x14ac:dyDescent="0.3">
      <c r="A184" s="11"/>
      <c r="B184" s="7" t="s">
        <v>2</v>
      </c>
      <c r="C184" s="19">
        <f t="shared" si="10"/>
        <v>733</v>
      </c>
    </row>
    <row r="185" spans="1:9" ht="13" x14ac:dyDescent="0.3">
      <c r="A185" s="76" t="s">
        <v>23</v>
      </c>
      <c r="B185" s="13" t="s">
        <v>1</v>
      </c>
      <c r="C185" s="19">
        <f t="shared" si="10"/>
        <v>733</v>
      </c>
    </row>
    <row r="186" spans="1:9" x14ac:dyDescent="0.25">
      <c r="A186" s="23"/>
      <c r="B186" s="14" t="s">
        <v>2</v>
      </c>
      <c r="C186" s="19">
        <f t="shared" si="10"/>
        <v>733</v>
      </c>
    </row>
    <row r="187" spans="1:9" x14ac:dyDescent="0.25">
      <c r="A187" s="32" t="s">
        <v>24</v>
      </c>
      <c r="B187" s="13" t="s">
        <v>1</v>
      </c>
      <c r="C187" s="19">
        <f>C198+C211+C226</f>
        <v>733</v>
      </c>
    </row>
    <row r="188" spans="1:9" x14ac:dyDescent="0.25">
      <c r="A188" s="10"/>
      <c r="B188" s="14" t="s">
        <v>2</v>
      </c>
      <c r="C188" s="19">
        <f>C199+C212+C227</f>
        <v>733</v>
      </c>
    </row>
    <row r="189" spans="1:9" ht="13" x14ac:dyDescent="0.3">
      <c r="A189" s="176" t="s">
        <v>18</v>
      </c>
      <c r="B189" s="177"/>
      <c r="C189" s="178"/>
      <c r="D189" s="126"/>
      <c r="E189" s="127"/>
      <c r="F189" s="126"/>
      <c r="G189" s="126"/>
      <c r="H189" s="126"/>
      <c r="I189" s="126"/>
    </row>
    <row r="190" spans="1:9" ht="13" x14ac:dyDescent="0.3">
      <c r="A190" s="152" t="s">
        <v>14</v>
      </c>
      <c r="B190" s="62" t="s">
        <v>1</v>
      </c>
      <c r="C190" s="48">
        <f t="shared" ref="C190:C197" si="11">C192</f>
        <v>0</v>
      </c>
      <c r="D190" s="128"/>
      <c r="E190" s="128"/>
      <c r="F190" s="128"/>
      <c r="G190" s="128"/>
      <c r="H190" s="128"/>
      <c r="I190" s="128"/>
    </row>
    <row r="191" spans="1:9" x14ac:dyDescent="0.25">
      <c r="A191" s="22" t="s">
        <v>48</v>
      </c>
      <c r="B191" s="14" t="s">
        <v>2</v>
      </c>
      <c r="C191" s="48">
        <f t="shared" si="11"/>
        <v>0</v>
      </c>
    </row>
    <row r="192" spans="1:9" ht="13" x14ac:dyDescent="0.3">
      <c r="A192" s="146" t="s">
        <v>28</v>
      </c>
      <c r="B192" s="13" t="s">
        <v>1</v>
      </c>
      <c r="C192" s="28">
        <f t="shared" si="11"/>
        <v>0</v>
      </c>
    </row>
    <row r="193" spans="1:9" ht="13" x14ac:dyDescent="0.3">
      <c r="A193" s="22" t="s">
        <v>49</v>
      </c>
      <c r="B193" s="14" t="s">
        <v>2</v>
      </c>
      <c r="C193" s="28">
        <f t="shared" si="11"/>
        <v>0</v>
      </c>
    </row>
    <row r="194" spans="1:9" ht="13" x14ac:dyDescent="0.3">
      <c r="A194" s="12" t="s">
        <v>10</v>
      </c>
      <c r="B194" s="6" t="s">
        <v>1</v>
      </c>
      <c r="C194" s="19">
        <f t="shared" si="11"/>
        <v>0</v>
      </c>
      <c r="D194" s="45"/>
      <c r="E194" s="45"/>
      <c r="F194" s="45"/>
      <c r="G194" s="45"/>
      <c r="H194" s="45"/>
      <c r="I194" s="45"/>
    </row>
    <row r="195" spans="1:9" ht="13" x14ac:dyDescent="0.3">
      <c r="A195" s="11"/>
      <c r="B195" s="7" t="s">
        <v>2</v>
      </c>
      <c r="C195" s="19">
        <f t="shared" si="11"/>
        <v>0</v>
      </c>
      <c r="D195" s="45"/>
      <c r="E195" s="45"/>
      <c r="F195" s="45"/>
      <c r="G195" s="45"/>
      <c r="H195" s="45"/>
      <c r="I195" s="45"/>
    </row>
    <row r="196" spans="1:9" ht="13" x14ac:dyDescent="0.3">
      <c r="A196" s="36" t="s">
        <v>23</v>
      </c>
      <c r="B196" s="13" t="s">
        <v>1</v>
      </c>
      <c r="C196" s="19">
        <f t="shared" si="11"/>
        <v>0</v>
      </c>
    </row>
    <row r="197" spans="1:9" x14ac:dyDescent="0.25">
      <c r="A197" s="10"/>
      <c r="B197" s="14" t="s">
        <v>2</v>
      </c>
      <c r="C197" s="19">
        <f t="shared" si="11"/>
        <v>0</v>
      </c>
    </row>
    <row r="198" spans="1:9" x14ac:dyDescent="0.25">
      <c r="A198" s="32" t="s">
        <v>24</v>
      </c>
      <c r="B198" s="13" t="s">
        <v>1</v>
      </c>
      <c r="C198" s="19">
        <f>C200+C202</f>
        <v>0</v>
      </c>
    </row>
    <row r="199" spans="1:9" x14ac:dyDescent="0.25">
      <c r="A199" s="10"/>
      <c r="B199" s="14" t="s">
        <v>2</v>
      </c>
      <c r="C199" s="19">
        <f>C201+C203</f>
        <v>0</v>
      </c>
    </row>
    <row r="200" spans="1:9" s="103" customFormat="1" ht="130.5" customHeight="1" x14ac:dyDescent="0.25">
      <c r="A200" s="380" t="s">
        <v>452</v>
      </c>
      <c r="B200" s="111" t="s">
        <v>1</v>
      </c>
      <c r="C200" s="94">
        <v>-409</v>
      </c>
    </row>
    <row r="201" spans="1:9" s="103" customFormat="1" x14ac:dyDescent="0.25">
      <c r="A201" s="160"/>
      <c r="B201" s="92" t="s">
        <v>2</v>
      </c>
      <c r="C201" s="48">
        <v>-409</v>
      </c>
    </row>
    <row r="202" spans="1:9" s="103" customFormat="1" ht="145.5" customHeight="1" x14ac:dyDescent="0.25">
      <c r="A202" s="380" t="s">
        <v>460</v>
      </c>
      <c r="B202" s="111" t="s">
        <v>1</v>
      </c>
      <c r="C202" s="94">
        <v>409</v>
      </c>
    </row>
    <row r="203" spans="1:9" s="103" customFormat="1" x14ac:dyDescent="0.25">
      <c r="A203" s="160"/>
      <c r="B203" s="92" t="s">
        <v>2</v>
      </c>
      <c r="C203" s="48">
        <v>409</v>
      </c>
    </row>
    <row r="204" spans="1:9" ht="13" x14ac:dyDescent="0.3">
      <c r="A204" s="510" t="s">
        <v>38</v>
      </c>
      <c r="B204" s="510"/>
      <c r="C204" s="510"/>
    </row>
    <row r="205" spans="1:9" x14ac:dyDescent="0.25">
      <c r="A205" s="21" t="s">
        <v>14</v>
      </c>
      <c r="B205" s="13" t="s">
        <v>1</v>
      </c>
      <c r="C205" s="19">
        <f>C207</f>
        <v>120</v>
      </c>
      <c r="E205" s="71"/>
    </row>
    <row r="206" spans="1:9" x14ac:dyDescent="0.25">
      <c r="A206" s="22" t="s">
        <v>15</v>
      </c>
      <c r="B206" s="14" t="s">
        <v>2</v>
      </c>
      <c r="C206" s="19">
        <f>C208</f>
        <v>120</v>
      </c>
      <c r="E206" s="71"/>
    </row>
    <row r="207" spans="1:9" s="71" customFormat="1" ht="13" x14ac:dyDescent="0.3">
      <c r="A207" s="85" t="s">
        <v>19</v>
      </c>
      <c r="B207" s="157" t="s">
        <v>1</v>
      </c>
      <c r="C207" s="28">
        <f>C209</f>
        <v>120</v>
      </c>
      <c r="D207"/>
      <c r="E207"/>
      <c r="F207"/>
      <c r="G207"/>
      <c r="H207"/>
      <c r="I207"/>
    </row>
    <row r="208" spans="1:9" s="71" customFormat="1" ht="13" x14ac:dyDescent="0.3">
      <c r="A208" s="72" t="s">
        <v>20</v>
      </c>
      <c r="B208" s="82" t="s">
        <v>2</v>
      </c>
      <c r="C208" s="28">
        <f>C210</f>
        <v>120</v>
      </c>
    </row>
    <row r="209" spans="1:9" ht="13" x14ac:dyDescent="0.3">
      <c r="A209" s="12" t="s">
        <v>10</v>
      </c>
      <c r="B209" s="6" t="s">
        <v>1</v>
      </c>
      <c r="C209" s="19">
        <f t="shared" ref="C209:C210" si="12">C211</f>
        <v>120</v>
      </c>
    </row>
    <row r="210" spans="1:9" ht="13" x14ac:dyDescent="0.3">
      <c r="A210" s="11"/>
      <c r="B210" s="7" t="s">
        <v>2</v>
      </c>
      <c r="C210" s="19">
        <f t="shared" si="12"/>
        <v>120</v>
      </c>
    </row>
    <row r="211" spans="1:9" s="71" customFormat="1" x14ac:dyDescent="0.25">
      <c r="A211" s="172" t="s">
        <v>24</v>
      </c>
      <c r="B211" s="62" t="s">
        <v>1</v>
      </c>
      <c r="C211" s="48">
        <f>C213</f>
        <v>120</v>
      </c>
    </row>
    <row r="212" spans="1:9" s="71" customFormat="1" x14ac:dyDescent="0.25">
      <c r="A212" s="168"/>
      <c r="B212" s="42" t="s">
        <v>2</v>
      </c>
      <c r="C212" s="48">
        <f>C214</f>
        <v>120</v>
      </c>
    </row>
    <row r="213" spans="1:9" s="103" customFormat="1" ht="13" x14ac:dyDescent="0.25">
      <c r="A213" s="219" t="s">
        <v>55</v>
      </c>
      <c r="B213" s="111" t="s">
        <v>1</v>
      </c>
      <c r="C213" s="48">
        <f>C215+C217</f>
        <v>120</v>
      </c>
    </row>
    <row r="214" spans="1:9" s="103" customFormat="1" ht="15.75" customHeight="1" x14ac:dyDescent="0.25">
      <c r="A214" s="160"/>
      <c r="B214" s="92" t="s">
        <v>2</v>
      </c>
      <c r="C214" s="48">
        <f>C216+C218</f>
        <v>120</v>
      </c>
    </row>
    <row r="215" spans="1:9" s="103" customFormat="1" ht="29.25" customHeight="1" x14ac:dyDescent="0.25">
      <c r="A215" s="322" t="s">
        <v>462</v>
      </c>
      <c r="B215" s="111" t="s">
        <v>1</v>
      </c>
      <c r="C215" s="94">
        <v>60</v>
      </c>
    </row>
    <row r="216" spans="1:9" s="103" customFormat="1" x14ac:dyDescent="0.25">
      <c r="A216" s="160"/>
      <c r="B216" s="92" t="s">
        <v>2</v>
      </c>
      <c r="C216" s="94">
        <v>60</v>
      </c>
    </row>
    <row r="217" spans="1:9" s="103" customFormat="1" ht="17.25" customHeight="1" x14ac:dyDescent="0.25">
      <c r="A217" s="441" t="s">
        <v>461</v>
      </c>
      <c r="B217" s="111" t="s">
        <v>1</v>
      </c>
      <c r="C217" s="94">
        <v>60</v>
      </c>
    </row>
    <row r="218" spans="1:9" s="103" customFormat="1" x14ac:dyDescent="0.25">
      <c r="A218" s="160"/>
      <c r="B218" s="92" t="s">
        <v>2</v>
      </c>
      <c r="C218" s="94">
        <v>60</v>
      </c>
    </row>
    <row r="219" spans="1:9" s="46" customFormat="1" ht="13" x14ac:dyDescent="0.3">
      <c r="A219" s="54" t="s">
        <v>44</v>
      </c>
      <c r="B219" s="55"/>
      <c r="C219" s="144"/>
      <c r="D219" s="514"/>
      <c r="E219" s="514"/>
      <c r="F219" s="513"/>
      <c r="G219" s="513"/>
      <c r="H219" s="513"/>
      <c r="I219" s="513"/>
    </row>
    <row r="220" spans="1:9" s="103" customFormat="1" x14ac:dyDescent="0.25">
      <c r="A220" s="156" t="s">
        <v>14</v>
      </c>
      <c r="B220" s="256" t="s">
        <v>1</v>
      </c>
      <c r="C220" s="48">
        <f t="shared" ref="C220:C221" si="13">C222</f>
        <v>613</v>
      </c>
      <c r="D220" s="46"/>
      <c r="E220" s="46"/>
      <c r="F220" s="46"/>
      <c r="G220" s="46"/>
      <c r="H220" s="46"/>
      <c r="I220" s="46"/>
    </row>
    <row r="221" spans="1:9" s="103" customFormat="1" x14ac:dyDescent="0.25">
      <c r="A221" s="84" t="s">
        <v>15</v>
      </c>
      <c r="B221" s="257" t="s">
        <v>2</v>
      </c>
      <c r="C221" s="48">
        <f t="shared" si="13"/>
        <v>613</v>
      </c>
      <c r="D221" s="46"/>
      <c r="E221" s="46"/>
      <c r="F221" s="46"/>
      <c r="G221" s="46"/>
      <c r="H221" s="46"/>
      <c r="I221" s="46"/>
    </row>
    <row r="222" spans="1:9" s="103" customFormat="1" ht="13" x14ac:dyDescent="0.3">
      <c r="A222" s="85" t="s">
        <v>19</v>
      </c>
      <c r="B222" s="258" t="s">
        <v>1</v>
      </c>
      <c r="C222" s="28">
        <f>C224</f>
        <v>613</v>
      </c>
      <c r="D222" s="46"/>
      <c r="E222" s="46"/>
      <c r="F222" s="46"/>
      <c r="G222" s="46"/>
      <c r="H222" s="46"/>
      <c r="I222" s="46"/>
    </row>
    <row r="223" spans="1:9" s="103" customFormat="1" ht="13" x14ac:dyDescent="0.3">
      <c r="A223" s="160" t="s">
        <v>20</v>
      </c>
      <c r="B223" s="92" t="s">
        <v>2</v>
      </c>
      <c r="C223" s="28">
        <f>C225</f>
        <v>613</v>
      </c>
    </row>
    <row r="224" spans="1:9" ht="13" x14ac:dyDescent="0.3">
      <c r="A224" s="12" t="s">
        <v>10</v>
      </c>
      <c r="B224" s="6" t="s">
        <v>1</v>
      </c>
      <c r="C224" s="19">
        <f>C226</f>
        <v>613</v>
      </c>
    </row>
    <row r="225" spans="1:9" ht="13" x14ac:dyDescent="0.3">
      <c r="A225" s="11"/>
      <c r="B225" s="7" t="s">
        <v>2</v>
      </c>
      <c r="C225" s="19">
        <f>C227</f>
        <v>613</v>
      </c>
    </row>
    <row r="226" spans="1:9" s="71" customFormat="1" ht="15" customHeight="1" x14ac:dyDescent="0.25">
      <c r="A226" s="172" t="s">
        <v>24</v>
      </c>
      <c r="B226" s="62" t="s">
        <v>1</v>
      </c>
      <c r="C226" s="48">
        <f>C228+C230+C232+C234</f>
        <v>613</v>
      </c>
    </row>
    <row r="227" spans="1:9" s="71" customFormat="1" ht="15" customHeight="1" x14ac:dyDescent="0.25">
      <c r="A227" s="168"/>
      <c r="B227" s="42" t="s">
        <v>2</v>
      </c>
      <c r="C227" s="48">
        <f>C229+C231+C233+C235</f>
        <v>613</v>
      </c>
    </row>
    <row r="228" spans="1:9" s="103" customFormat="1" ht="59.25" customHeight="1" x14ac:dyDescent="0.3">
      <c r="A228" s="321" t="s">
        <v>450</v>
      </c>
      <c r="B228" s="238" t="s">
        <v>1</v>
      </c>
      <c r="C228" s="206">
        <v>96</v>
      </c>
    </row>
    <row r="229" spans="1:9" s="103" customFormat="1" ht="14" x14ac:dyDescent="0.3">
      <c r="A229" s="436"/>
      <c r="B229" s="239" t="s">
        <v>2</v>
      </c>
      <c r="C229" s="206">
        <v>96</v>
      </c>
    </row>
    <row r="230" spans="1:9" s="103" customFormat="1" ht="58.5" customHeight="1" x14ac:dyDescent="0.3">
      <c r="A230" s="322" t="s">
        <v>448</v>
      </c>
      <c r="B230" s="238" t="s">
        <v>1</v>
      </c>
      <c r="C230" s="206">
        <v>117</v>
      </c>
    </row>
    <row r="231" spans="1:9" s="103" customFormat="1" ht="14" x14ac:dyDescent="0.3">
      <c r="A231" s="243"/>
      <c r="B231" s="239" t="s">
        <v>2</v>
      </c>
      <c r="C231" s="206">
        <v>117</v>
      </c>
    </row>
    <row r="232" spans="1:9" s="103" customFormat="1" ht="56" x14ac:dyDescent="0.3">
      <c r="A232" s="438" t="s">
        <v>449</v>
      </c>
      <c r="B232" s="238" t="s">
        <v>1</v>
      </c>
      <c r="C232" s="206">
        <v>100</v>
      </c>
    </row>
    <row r="233" spans="1:9" s="103" customFormat="1" ht="14" x14ac:dyDescent="0.3">
      <c r="A233" s="243"/>
      <c r="B233" s="239" t="s">
        <v>2</v>
      </c>
      <c r="C233" s="206">
        <v>100</v>
      </c>
    </row>
    <row r="234" spans="1:9" s="103" customFormat="1" ht="131.25" customHeight="1" x14ac:dyDescent="0.3">
      <c r="A234" s="380" t="s">
        <v>451</v>
      </c>
      <c r="B234" s="111" t="s">
        <v>1</v>
      </c>
      <c r="C234" s="206">
        <v>300</v>
      </c>
    </row>
    <row r="235" spans="1:9" s="103" customFormat="1" ht="14" x14ac:dyDescent="0.3">
      <c r="A235" s="160"/>
      <c r="B235" s="92" t="s">
        <v>2</v>
      </c>
      <c r="C235" s="206">
        <v>300</v>
      </c>
    </row>
    <row r="236" spans="1:9" s="15" customFormat="1" x14ac:dyDescent="0.25">
      <c r="B236" s="210"/>
      <c r="C236" s="44"/>
      <c r="D236" s="44"/>
      <c r="E236" s="44"/>
      <c r="F236" s="44"/>
      <c r="G236" s="44"/>
      <c r="H236" s="44"/>
      <c r="I236" s="44"/>
    </row>
    <row r="237" spans="1:9" s="15" customFormat="1" x14ac:dyDescent="0.25">
      <c r="B237" s="210"/>
      <c r="C237" s="44"/>
      <c r="D237" s="44"/>
      <c r="E237" s="44"/>
      <c r="F237" s="44"/>
      <c r="G237" s="44"/>
      <c r="H237" s="44"/>
      <c r="I237" s="44"/>
    </row>
    <row r="238" spans="1:9" s="15" customFormat="1" x14ac:dyDescent="0.25">
      <c r="B238" s="210"/>
      <c r="C238" s="44"/>
      <c r="D238" s="44"/>
      <c r="E238" s="44"/>
      <c r="F238" s="44"/>
      <c r="G238" s="44"/>
      <c r="H238" s="44"/>
      <c r="I238" s="44"/>
    </row>
    <row r="239" spans="1:9" s="15" customFormat="1" x14ac:dyDescent="0.25">
      <c r="B239" s="210"/>
      <c r="C239" s="44"/>
      <c r="D239" s="44"/>
      <c r="E239" s="44"/>
      <c r="F239" s="44"/>
      <c r="G239" s="44"/>
      <c r="H239" s="44"/>
      <c r="I239" s="44"/>
    </row>
    <row r="240" spans="1:9" x14ac:dyDescent="0.25">
      <c r="A240" s="488"/>
      <c r="B240" s="489"/>
      <c r="C240" s="489"/>
    </row>
    <row r="241" spans="1:3" x14ac:dyDescent="0.25">
      <c r="A241" s="488"/>
      <c r="B241" s="489"/>
      <c r="C241" s="489"/>
    </row>
    <row r="242" spans="1:3" x14ac:dyDescent="0.25">
      <c r="A242" s="200"/>
      <c r="B242" s="201"/>
      <c r="C242" s="201"/>
    </row>
    <row r="243" spans="1:3" x14ac:dyDescent="0.25">
      <c r="A243" s="200"/>
      <c r="B243" s="201"/>
      <c r="C243" s="201"/>
    </row>
    <row r="244" spans="1:3" x14ac:dyDescent="0.25">
      <c r="A244" s="200"/>
      <c r="B244" s="201"/>
      <c r="C244" s="201"/>
    </row>
    <row r="245" spans="1:3" x14ac:dyDescent="0.25">
      <c r="A245" s="46"/>
    </row>
    <row r="246" spans="1:3" x14ac:dyDescent="0.25">
      <c r="A246" s="46"/>
    </row>
    <row r="247" spans="1:3" x14ac:dyDescent="0.25">
      <c r="A247" s="46"/>
    </row>
    <row r="254" spans="1:3" x14ac:dyDescent="0.25">
      <c r="A254" s="15"/>
    </row>
    <row r="255" spans="1:3" x14ac:dyDescent="0.25">
      <c r="A255" s="15"/>
    </row>
  </sheetData>
  <mergeCells count="14">
    <mergeCell ref="D77:I77"/>
    <mergeCell ref="A177:C177"/>
    <mergeCell ref="A178:C178"/>
    <mergeCell ref="D219:I219"/>
    <mergeCell ref="A241:C241"/>
    <mergeCell ref="A240:C240"/>
    <mergeCell ref="A204:C204"/>
    <mergeCell ref="A154:C154"/>
    <mergeCell ref="A1:C1"/>
    <mergeCell ref="A2:C2"/>
    <mergeCell ref="A7:C7"/>
    <mergeCell ref="C9:C11"/>
    <mergeCell ref="A96:C96"/>
    <mergeCell ref="A48:C48"/>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A1508"/>
  <sheetViews>
    <sheetView topLeftCell="A246" workbookViewId="0">
      <selection activeCell="A279" sqref="A279:XFD280"/>
    </sheetView>
  </sheetViews>
  <sheetFormatPr defaultRowHeight="12.5" x14ac:dyDescent="0.25"/>
  <cols>
    <col min="1" max="1" width="60" customWidth="1"/>
    <col min="2" max="2" width="6.81640625" style="1" customWidth="1"/>
    <col min="3" max="3" width="17" customWidth="1"/>
    <col min="4" max="4" width="0" hidden="1" customWidth="1"/>
    <col min="6" max="9" width="0" hidden="1" customWidth="1"/>
  </cols>
  <sheetData>
    <row r="1" spans="1:11" x14ac:dyDescent="0.25">
      <c r="A1" s="506" t="s">
        <v>441</v>
      </c>
      <c r="B1" s="501"/>
      <c r="C1" s="501"/>
    </row>
    <row r="2" spans="1:11" x14ac:dyDescent="0.25">
      <c r="A2" s="500" t="s">
        <v>64</v>
      </c>
      <c r="B2" s="501"/>
      <c r="C2" s="501"/>
    </row>
    <row r="3" spans="1:11" x14ac:dyDescent="0.25">
      <c r="A3" s="120" t="s">
        <v>3</v>
      </c>
    </row>
    <row r="4" spans="1:11" x14ac:dyDescent="0.25">
      <c r="A4" t="s">
        <v>4</v>
      </c>
    </row>
    <row r="7" spans="1:11" ht="26.25" customHeight="1" x14ac:dyDescent="0.25">
      <c r="A7" s="502" t="s">
        <v>65</v>
      </c>
      <c r="B7" s="502"/>
      <c r="C7" s="502"/>
    </row>
    <row r="8" spans="1:11" ht="16.5" customHeight="1" x14ac:dyDescent="0.25">
      <c r="B8" s="2"/>
      <c r="C8" s="163" t="s">
        <v>11</v>
      </c>
    </row>
    <row r="9" spans="1:11" x14ac:dyDescent="0.25">
      <c r="A9" s="8" t="s">
        <v>5</v>
      </c>
      <c r="B9" s="5" t="s">
        <v>0</v>
      </c>
      <c r="C9" s="503" t="s">
        <v>436</v>
      </c>
    </row>
    <row r="10" spans="1:11" x14ac:dyDescent="0.25">
      <c r="A10" s="3" t="s">
        <v>6</v>
      </c>
      <c r="B10" s="6"/>
      <c r="C10" s="504"/>
    </row>
    <row r="11" spans="1:11" x14ac:dyDescent="0.25">
      <c r="A11" s="3" t="s">
        <v>7</v>
      </c>
      <c r="B11" s="6"/>
      <c r="C11" s="505"/>
    </row>
    <row r="12" spans="1:11" x14ac:dyDescent="0.25">
      <c r="A12" s="4">
        <v>0</v>
      </c>
      <c r="B12" s="4">
        <v>1</v>
      </c>
      <c r="C12" s="7">
        <v>2</v>
      </c>
    </row>
    <row r="13" spans="1:11" ht="15.5" x14ac:dyDescent="0.35">
      <c r="A13" s="35" t="s">
        <v>12</v>
      </c>
      <c r="B13" s="17" t="s">
        <v>1</v>
      </c>
      <c r="C13" s="59">
        <f>C15+C37+C43</f>
        <v>530585</v>
      </c>
      <c r="K13" s="149"/>
    </row>
    <row r="14" spans="1:11" ht="13" x14ac:dyDescent="0.3">
      <c r="A14" s="16"/>
      <c r="B14" s="18" t="s">
        <v>2</v>
      </c>
      <c r="C14" s="59">
        <f>C16+C38+C44</f>
        <v>530585</v>
      </c>
    </row>
    <row r="15" spans="1:11" ht="13" x14ac:dyDescent="0.3">
      <c r="A15" s="26" t="s">
        <v>21</v>
      </c>
      <c r="B15" s="13" t="s">
        <v>1</v>
      </c>
      <c r="C15" s="28">
        <f>C17+C19+C21+C23</f>
        <v>417604</v>
      </c>
    </row>
    <row r="16" spans="1:11" ht="13" x14ac:dyDescent="0.3">
      <c r="A16" s="10" t="s">
        <v>9</v>
      </c>
      <c r="B16" s="14" t="s">
        <v>2</v>
      </c>
      <c r="C16" s="28">
        <f>C18+C20+C22+C24</f>
        <v>417604</v>
      </c>
    </row>
    <row r="17" spans="1:3" s="15" customFormat="1" ht="26" x14ac:dyDescent="0.3">
      <c r="A17" s="279" t="s">
        <v>141</v>
      </c>
      <c r="B17" s="227" t="s">
        <v>1</v>
      </c>
      <c r="C17" s="43">
        <f>C67+C291+C405</f>
        <v>190842</v>
      </c>
    </row>
    <row r="18" spans="1:3" s="15" customFormat="1" ht="14" x14ac:dyDescent="0.3">
      <c r="A18" s="187"/>
      <c r="B18" s="188" t="s">
        <v>2</v>
      </c>
      <c r="C18" s="43">
        <f>C68+C292+C406</f>
        <v>190842</v>
      </c>
    </row>
    <row r="19" spans="1:3" s="71" customFormat="1" ht="13" x14ac:dyDescent="0.3">
      <c r="A19" s="66" t="s">
        <v>41</v>
      </c>
      <c r="B19" s="104" t="s">
        <v>1</v>
      </c>
      <c r="C19" s="19">
        <f>C69+C407</f>
        <v>8722</v>
      </c>
    </row>
    <row r="20" spans="1:3" s="71" customFormat="1" ht="13" x14ac:dyDescent="0.3">
      <c r="A20" s="105"/>
      <c r="B20" s="104" t="s">
        <v>2</v>
      </c>
      <c r="C20" s="19">
        <f>C70+C408</f>
        <v>8722</v>
      </c>
    </row>
    <row r="21" spans="1:3" s="46" customFormat="1" ht="26" x14ac:dyDescent="0.3">
      <c r="A21" s="198" t="s">
        <v>89</v>
      </c>
      <c r="B21" s="62" t="s">
        <v>1</v>
      </c>
      <c r="C21" s="48">
        <f>C71+C293+C409</f>
        <v>102363</v>
      </c>
    </row>
    <row r="22" spans="1:3" s="46" customFormat="1" ht="13" x14ac:dyDescent="0.3">
      <c r="A22" s="11"/>
      <c r="B22" s="42" t="s">
        <v>2</v>
      </c>
      <c r="C22" s="48">
        <f>C72+C294+C410</f>
        <v>102363</v>
      </c>
    </row>
    <row r="23" spans="1:3" ht="13" x14ac:dyDescent="0.3">
      <c r="A23" s="12" t="s">
        <v>10</v>
      </c>
      <c r="B23" s="5" t="s">
        <v>1</v>
      </c>
      <c r="C23" s="19">
        <f>C25+C35</f>
        <v>115677</v>
      </c>
    </row>
    <row r="24" spans="1:3" ht="13" x14ac:dyDescent="0.3">
      <c r="A24" s="11"/>
      <c r="B24" s="7" t="s">
        <v>2</v>
      </c>
      <c r="C24" s="19">
        <f>C26+C36</f>
        <v>115677</v>
      </c>
    </row>
    <row r="25" spans="1:3" x14ac:dyDescent="0.25">
      <c r="A25" s="21" t="s">
        <v>13</v>
      </c>
      <c r="B25" s="5" t="s">
        <v>1</v>
      </c>
      <c r="C25" s="19">
        <f>C27+C29+C31+C33</f>
        <v>105632</v>
      </c>
    </row>
    <row r="26" spans="1:3" x14ac:dyDescent="0.25">
      <c r="A26" s="22"/>
      <c r="B26" s="42" t="s">
        <v>2</v>
      </c>
      <c r="C26" s="19">
        <f>C28+C30+C32+C34</f>
        <v>105632</v>
      </c>
    </row>
    <row r="27" spans="1:3" x14ac:dyDescent="0.25">
      <c r="A27" s="21" t="s">
        <v>27</v>
      </c>
      <c r="B27" s="5" t="s">
        <v>1</v>
      </c>
      <c r="C27" s="60">
        <f>C77+C299</f>
        <v>68918</v>
      </c>
    </row>
    <row r="28" spans="1:3" x14ac:dyDescent="0.25">
      <c r="A28" s="22"/>
      <c r="B28" s="6" t="s">
        <v>2</v>
      </c>
      <c r="C28" s="60">
        <f>C78+C300</f>
        <v>68918</v>
      </c>
    </row>
    <row r="29" spans="1:3" x14ac:dyDescent="0.25">
      <c r="A29" s="23" t="s">
        <v>16</v>
      </c>
      <c r="B29" s="5" t="s">
        <v>1</v>
      </c>
      <c r="C29" s="60">
        <f t="shared" ref="C29:C36" si="0">C415</f>
        <v>28444</v>
      </c>
    </row>
    <row r="30" spans="1:3" x14ac:dyDescent="0.25">
      <c r="A30" s="23"/>
      <c r="B30" s="6" t="s">
        <v>2</v>
      </c>
      <c r="C30" s="60">
        <f t="shared" si="0"/>
        <v>28444</v>
      </c>
    </row>
    <row r="31" spans="1:3" x14ac:dyDescent="0.25">
      <c r="A31" s="32" t="s">
        <v>60</v>
      </c>
      <c r="B31" s="5" t="s">
        <v>1</v>
      </c>
      <c r="C31" s="60">
        <f t="shared" si="0"/>
        <v>99</v>
      </c>
    </row>
    <row r="32" spans="1:3" x14ac:dyDescent="0.25">
      <c r="A32" s="10"/>
      <c r="B32" s="7" t="s">
        <v>2</v>
      </c>
      <c r="C32" s="60">
        <f t="shared" si="0"/>
        <v>99</v>
      </c>
    </row>
    <row r="33" spans="1:16" x14ac:dyDescent="0.25">
      <c r="A33" s="23" t="s">
        <v>24</v>
      </c>
      <c r="B33" s="6" t="s">
        <v>1</v>
      </c>
      <c r="C33" s="19">
        <f t="shared" si="0"/>
        <v>8171</v>
      </c>
    </row>
    <row r="34" spans="1:16" x14ac:dyDescent="0.25">
      <c r="A34" s="9"/>
      <c r="B34" s="7" t="s">
        <v>2</v>
      </c>
      <c r="C34" s="19">
        <f t="shared" si="0"/>
        <v>8171</v>
      </c>
    </row>
    <row r="35" spans="1:16" x14ac:dyDescent="0.25">
      <c r="A35" s="23" t="s">
        <v>31</v>
      </c>
      <c r="B35" s="6" t="s">
        <v>1</v>
      </c>
      <c r="C35" s="19">
        <f t="shared" si="0"/>
        <v>10045</v>
      </c>
    </row>
    <row r="36" spans="1:16" x14ac:dyDescent="0.25">
      <c r="A36" s="9"/>
      <c r="B36" s="7" t="s">
        <v>2</v>
      </c>
      <c r="C36" s="19">
        <f t="shared" si="0"/>
        <v>10045</v>
      </c>
      <c r="P36" s="149"/>
    </row>
    <row r="37" spans="1:16" ht="13" x14ac:dyDescent="0.3">
      <c r="A37" s="246" t="s">
        <v>73</v>
      </c>
      <c r="B37" s="13" t="s">
        <v>1</v>
      </c>
      <c r="C37" s="43">
        <f>C39+C41</f>
        <v>1928</v>
      </c>
    </row>
    <row r="38" spans="1:16" x14ac:dyDescent="0.25">
      <c r="A38" s="22" t="s">
        <v>49</v>
      </c>
      <c r="B38" s="14" t="s">
        <v>2</v>
      </c>
      <c r="C38" s="43">
        <f>C40+C42</f>
        <v>1928</v>
      </c>
    </row>
    <row r="39" spans="1:16" s="71" customFormat="1" ht="26" x14ac:dyDescent="0.3">
      <c r="A39" s="179" t="s">
        <v>50</v>
      </c>
      <c r="B39" s="151" t="s">
        <v>1</v>
      </c>
      <c r="C39" s="97">
        <f>C81</f>
        <v>496</v>
      </c>
    </row>
    <row r="40" spans="1:16" s="71" customFormat="1" ht="13" x14ac:dyDescent="0.3">
      <c r="A40" s="180"/>
      <c r="B40" s="73" t="s">
        <v>2</v>
      </c>
      <c r="C40" s="97">
        <f>C82</f>
        <v>496</v>
      </c>
    </row>
    <row r="41" spans="1:16" ht="14" x14ac:dyDescent="0.3">
      <c r="A41" s="32" t="s">
        <v>27</v>
      </c>
      <c r="B41" s="234" t="s">
        <v>1</v>
      </c>
      <c r="C41" s="237">
        <f>C83</f>
        <v>1432</v>
      </c>
    </row>
    <row r="42" spans="1:16" ht="14" x14ac:dyDescent="0.3">
      <c r="A42" s="244"/>
      <c r="B42" s="240" t="s">
        <v>2</v>
      </c>
      <c r="C42" s="237">
        <f>C84</f>
        <v>1432</v>
      </c>
    </row>
    <row r="43" spans="1:16" s="412" customFormat="1" ht="13" x14ac:dyDescent="0.3">
      <c r="A43" s="423" t="s">
        <v>17</v>
      </c>
      <c r="B43" s="414" t="s">
        <v>1</v>
      </c>
      <c r="C43" s="59">
        <f>C46+C48</f>
        <v>111053</v>
      </c>
    </row>
    <row r="44" spans="1:16" s="412" customFormat="1" ht="13" x14ac:dyDescent="0.3">
      <c r="A44" s="424" t="s">
        <v>9</v>
      </c>
      <c r="B44" s="415" t="s">
        <v>2</v>
      </c>
      <c r="C44" s="59">
        <f>C47+C49</f>
        <v>111053</v>
      </c>
    </row>
    <row r="45" spans="1:16" s="412" customFormat="1" hidden="1" x14ac:dyDescent="0.25">
      <c r="A45" s="418"/>
      <c r="B45" s="415" t="s">
        <v>2</v>
      </c>
      <c r="C45" s="410"/>
    </row>
    <row r="46" spans="1:16" s="412" customFormat="1" ht="26" x14ac:dyDescent="0.3">
      <c r="A46" s="419" t="s">
        <v>89</v>
      </c>
      <c r="B46" s="420" t="s">
        <v>1</v>
      </c>
      <c r="C46" s="410">
        <f>C427</f>
        <v>6899</v>
      </c>
    </row>
    <row r="47" spans="1:16" ht="13" x14ac:dyDescent="0.3">
      <c r="A47" s="11"/>
      <c r="B47" s="42" t="s">
        <v>2</v>
      </c>
      <c r="C47" s="70">
        <f>C428</f>
        <v>6899</v>
      </c>
    </row>
    <row r="48" spans="1:16" ht="13" x14ac:dyDescent="0.3">
      <c r="A48" s="12" t="s">
        <v>10</v>
      </c>
      <c r="B48" s="6" t="s">
        <v>1</v>
      </c>
      <c r="C48" s="19">
        <f>C50+C60</f>
        <v>104154</v>
      </c>
    </row>
    <row r="49" spans="1:53" ht="13" x14ac:dyDescent="0.3">
      <c r="A49" s="11"/>
      <c r="B49" s="7" t="s">
        <v>2</v>
      </c>
      <c r="C49" s="19">
        <f>C51+C61</f>
        <v>104154</v>
      </c>
    </row>
    <row r="50" spans="1:53" ht="13" x14ac:dyDescent="0.3">
      <c r="A50" s="12" t="s">
        <v>13</v>
      </c>
      <c r="B50" s="5" t="s">
        <v>1</v>
      </c>
      <c r="C50" s="19">
        <f>C52+C54+C56+C58</f>
        <v>94394</v>
      </c>
    </row>
    <row r="51" spans="1:53" x14ac:dyDescent="0.25">
      <c r="A51" s="9"/>
      <c r="B51" s="7" t="s">
        <v>2</v>
      </c>
      <c r="C51" s="19">
        <f>C53+C55+C57+C59</f>
        <v>94394</v>
      </c>
    </row>
    <row r="52" spans="1:53" x14ac:dyDescent="0.25">
      <c r="A52" s="21" t="s">
        <v>27</v>
      </c>
      <c r="B52" s="5" t="s">
        <v>1</v>
      </c>
      <c r="C52" s="19">
        <f>C91+C307</f>
        <v>67698.12</v>
      </c>
    </row>
    <row r="53" spans="1:53" x14ac:dyDescent="0.25">
      <c r="A53" s="22"/>
      <c r="B53" s="6" t="s">
        <v>2</v>
      </c>
      <c r="C53" s="19">
        <f>C92+C308</f>
        <v>67698.12</v>
      </c>
    </row>
    <row r="54" spans="1:53" x14ac:dyDescent="0.25">
      <c r="A54" s="27" t="s">
        <v>16</v>
      </c>
      <c r="B54" s="5" t="s">
        <v>1</v>
      </c>
      <c r="C54" s="19">
        <f t="shared" ref="C54:C61" si="1">C433</f>
        <v>17340.080000000002</v>
      </c>
    </row>
    <row r="55" spans="1:53" x14ac:dyDescent="0.25">
      <c r="A55" s="9"/>
      <c r="B55" s="7" t="s">
        <v>2</v>
      </c>
      <c r="C55" s="19">
        <f t="shared" si="1"/>
        <v>17340.080000000002</v>
      </c>
    </row>
    <row r="56" spans="1:53" x14ac:dyDescent="0.25">
      <c r="A56" s="32" t="s">
        <v>60</v>
      </c>
      <c r="B56" s="5" t="s">
        <v>1</v>
      </c>
      <c r="C56" s="60">
        <f t="shared" si="1"/>
        <v>130</v>
      </c>
    </row>
    <row r="57" spans="1:53" x14ac:dyDescent="0.25">
      <c r="A57" s="10"/>
      <c r="B57" s="7" t="s">
        <v>2</v>
      </c>
      <c r="C57" s="60">
        <f t="shared" si="1"/>
        <v>130</v>
      </c>
    </row>
    <row r="58" spans="1:53" x14ac:dyDescent="0.25">
      <c r="A58" s="23" t="s">
        <v>24</v>
      </c>
      <c r="B58" s="6" t="s">
        <v>1</v>
      </c>
      <c r="C58" s="19">
        <f t="shared" si="1"/>
        <v>9225.7999999999993</v>
      </c>
    </row>
    <row r="59" spans="1:53" ht="14.25" customHeight="1" x14ac:dyDescent="0.25">
      <c r="A59" s="9"/>
      <c r="B59" s="7" t="s">
        <v>2</v>
      </c>
      <c r="C59" s="19">
        <f t="shared" si="1"/>
        <v>9225.7999999999993</v>
      </c>
    </row>
    <row r="60" spans="1:53" x14ac:dyDescent="0.25">
      <c r="A60" s="23" t="s">
        <v>31</v>
      </c>
      <c r="B60" s="6" t="s">
        <v>1</v>
      </c>
      <c r="C60" s="19">
        <f t="shared" si="1"/>
        <v>9760</v>
      </c>
    </row>
    <row r="61" spans="1:53" x14ac:dyDescent="0.25">
      <c r="A61" s="9"/>
      <c r="B61" s="7" t="s">
        <v>2</v>
      </c>
      <c r="C61" s="19">
        <f t="shared" si="1"/>
        <v>9760</v>
      </c>
    </row>
    <row r="62" spans="1:53" s="53" customFormat="1" ht="13" x14ac:dyDescent="0.3">
      <c r="A62" s="56" t="s">
        <v>25</v>
      </c>
      <c r="B62" s="56"/>
      <c r="C62" s="56"/>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row>
    <row r="63" spans="1:53" ht="15.5" x14ac:dyDescent="0.35">
      <c r="A63" s="57" t="s">
        <v>32</v>
      </c>
      <c r="B63" s="62" t="s">
        <v>1</v>
      </c>
      <c r="C63" s="19">
        <f>C65+C79+C85</f>
        <v>342855</v>
      </c>
    </row>
    <row r="64" spans="1:53" ht="13" x14ac:dyDescent="0.3">
      <c r="A64" s="41"/>
      <c r="B64" s="42" t="s">
        <v>2</v>
      </c>
      <c r="C64" s="19">
        <f>C66+C80+C86</f>
        <v>342855</v>
      </c>
    </row>
    <row r="65" spans="1:3" ht="13" x14ac:dyDescent="0.3">
      <c r="A65" s="37" t="s">
        <v>19</v>
      </c>
      <c r="B65" s="24" t="s">
        <v>1</v>
      </c>
      <c r="C65" s="199">
        <f>C67+C69+C71+C73</f>
        <v>313336</v>
      </c>
    </row>
    <row r="66" spans="1:3" ht="13" x14ac:dyDescent="0.3">
      <c r="A66" s="22" t="s">
        <v>9</v>
      </c>
      <c r="B66" s="14" t="s">
        <v>2</v>
      </c>
      <c r="C66" s="199">
        <f>C68+C70+C72+C74</f>
        <v>313336</v>
      </c>
    </row>
    <row r="67" spans="1:3" s="15" customFormat="1" ht="26" x14ac:dyDescent="0.3">
      <c r="A67" s="278" t="s">
        <v>141</v>
      </c>
      <c r="B67" s="227" t="s">
        <v>1</v>
      </c>
      <c r="C67" s="43">
        <f>C217</f>
        <v>184429</v>
      </c>
    </row>
    <row r="68" spans="1:3" s="15" customFormat="1" ht="14" x14ac:dyDescent="0.3">
      <c r="A68" s="187"/>
      <c r="B68" s="188" t="s">
        <v>2</v>
      </c>
      <c r="C68" s="43">
        <f>C218</f>
        <v>184429</v>
      </c>
    </row>
    <row r="69" spans="1:3" ht="13" x14ac:dyDescent="0.3">
      <c r="A69" s="66" t="s">
        <v>41</v>
      </c>
      <c r="B69" s="62" t="s">
        <v>1</v>
      </c>
      <c r="C69" s="61">
        <f>C98+C173</f>
        <v>8714</v>
      </c>
    </row>
    <row r="70" spans="1:3" ht="13" x14ac:dyDescent="0.3">
      <c r="A70" s="41"/>
      <c r="B70" s="42" t="s">
        <v>2</v>
      </c>
      <c r="C70" s="61">
        <f>C99+C174</f>
        <v>8714</v>
      </c>
    </row>
    <row r="71" spans="1:3" s="46" customFormat="1" ht="26" x14ac:dyDescent="0.3">
      <c r="A71" s="198" t="s">
        <v>89</v>
      </c>
      <c r="B71" s="62" t="s">
        <v>1</v>
      </c>
      <c r="C71" s="48">
        <f>C110+C181</f>
        <v>70451</v>
      </c>
    </row>
    <row r="72" spans="1:3" s="46" customFormat="1" ht="13" x14ac:dyDescent="0.3">
      <c r="A72" s="11"/>
      <c r="B72" s="42" t="s">
        <v>2</v>
      </c>
      <c r="C72" s="48">
        <f>C111+C182</f>
        <v>70451</v>
      </c>
    </row>
    <row r="73" spans="1:3" ht="13" x14ac:dyDescent="0.3">
      <c r="A73" s="12" t="s">
        <v>10</v>
      </c>
      <c r="B73" s="6" t="s">
        <v>1</v>
      </c>
      <c r="C73" s="38">
        <f>C75</f>
        <v>49742</v>
      </c>
    </row>
    <row r="74" spans="1:3" ht="13" x14ac:dyDescent="0.3">
      <c r="A74" s="11"/>
      <c r="B74" s="7" t="s">
        <v>2</v>
      </c>
      <c r="C74" s="38">
        <f>C76</f>
        <v>49742</v>
      </c>
    </row>
    <row r="75" spans="1:3" x14ac:dyDescent="0.25">
      <c r="A75" s="20" t="s">
        <v>26</v>
      </c>
      <c r="B75" s="24" t="s">
        <v>1</v>
      </c>
      <c r="C75" s="38">
        <f>C77</f>
        <v>49742</v>
      </c>
    </row>
    <row r="76" spans="1:3" x14ac:dyDescent="0.25">
      <c r="A76" s="20"/>
      <c r="B76" s="24" t="s">
        <v>2</v>
      </c>
      <c r="C76" s="38">
        <f>C78</f>
        <v>49742</v>
      </c>
    </row>
    <row r="77" spans="1:3" x14ac:dyDescent="0.25">
      <c r="A77" s="21" t="s">
        <v>27</v>
      </c>
      <c r="B77" s="13" t="s">
        <v>1</v>
      </c>
      <c r="C77" s="43">
        <f>C120+C208+C227</f>
        <v>49742</v>
      </c>
    </row>
    <row r="78" spans="1:3" x14ac:dyDescent="0.25">
      <c r="A78" s="22"/>
      <c r="B78" s="14" t="s">
        <v>2</v>
      </c>
      <c r="C78" s="43">
        <f>C121+C209+C228</f>
        <v>49742</v>
      </c>
    </row>
    <row r="79" spans="1:3" ht="13" x14ac:dyDescent="0.3">
      <c r="A79" s="246" t="s">
        <v>73</v>
      </c>
      <c r="B79" s="13" t="s">
        <v>1</v>
      </c>
      <c r="C79" s="43">
        <f>C81+C83</f>
        <v>1928</v>
      </c>
    </row>
    <row r="80" spans="1:3" x14ac:dyDescent="0.25">
      <c r="A80" s="22" t="s">
        <v>49</v>
      </c>
      <c r="B80" s="14" t="s">
        <v>2</v>
      </c>
      <c r="C80" s="43">
        <f>C82+C84</f>
        <v>1928</v>
      </c>
    </row>
    <row r="81" spans="1:9" s="71" customFormat="1" ht="26" x14ac:dyDescent="0.3">
      <c r="A81" s="179" t="s">
        <v>50</v>
      </c>
      <c r="B81" s="151" t="s">
        <v>1</v>
      </c>
      <c r="C81" s="97">
        <f>C130</f>
        <v>496</v>
      </c>
    </row>
    <row r="82" spans="1:9" s="71" customFormat="1" ht="13" x14ac:dyDescent="0.3">
      <c r="A82" s="180"/>
      <c r="B82" s="73" t="s">
        <v>2</v>
      </c>
      <c r="C82" s="97">
        <f>C131</f>
        <v>496</v>
      </c>
    </row>
    <row r="83" spans="1:9" ht="14" x14ac:dyDescent="0.3">
      <c r="A83" s="32" t="s">
        <v>27</v>
      </c>
      <c r="B83" s="234" t="s">
        <v>1</v>
      </c>
      <c r="C83" s="237">
        <f>C275</f>
        <v>1432</v>
      </c>
    </row>
    <row r="84" spans="1:9" ht="14" x14ac:dyDescent="0.3">
      <c r="A84" s="244"/>
      <c r="B84" s="236" t="s">
        <v>2</v>
      </c>
      <c r="C84" s="237">
        <f>C276</f>
        <v>1432</v>
      </c>
    </row>
    <row r="85" spans="1:9" ht="13" x14ac:dyDescent="0.3">
      <c r="A85" s="34" t="s">
        <v>17</v>
      </c>
      <c r="B85" s="5" t="s">
        <v>1</v>
      </c>
      <c r="C85" s="28">
        <f t="shared" ref="C85:C90" si="2">C87</f>
        <v>27591</v>
      </c>
      <c r="D85" s="44"/>
      <c r="E85" s="44"/>
      <c r="F85" s="44"/>
      <c r="G85" s="44"/>
      <c r="H85" s="44"/>
      <c r="I85" s="44"/>
    </row>
    <row r="86" spans="1:9" ht="13" x14ac:dyDescent="0.3">
      <c r="A86" s="10" t="s">
        <v>9</v>
      </c>
      <c r="B86" s="7" t="s">
        <v>2</v>
      </c>
      <c r="C86" s="28">
        <f t="shared" si="2"/>
        <v>27591</v>
      </c>
      <c r="D86" s="44"/>
      <c r="E86" s="44"/>
      <c r="F86" s="44"/>
      <c r="G86" s="44"/>
      <c r="H86" s="44"/>
      <c r="I86" s="44"/>
    </row>
    <row r="87" spans="1:9" ht="13" x14ac:dyDescent="0.3">
      <c r="A87" s="12" t="s">
        <v>10</v>
      </c>
      <c r="B87" s="6" t="s">
        <v>1</v>
      </c>
      <c r="C87" s="19">
        <f t="shared" si="2"/>
        <v>27591</v>
      </c>
      <c r="D87" s="44"/>
      <c r="E87" s="44"/>
      <c r="F87" s="44"/>
      <c r="G87" s="44"/>
      <c r="H87" s="44"/>
      <c r="I87" s="44"/>
    </row>
    <row r="88" spans="1:9" ht="13" x14ac:dyDescent="0.3">
      <c r="A88" s="11"/>
      <c r="B88" s="7" t="s">
        <v>2</v>
      </c>
      <c r="C88" s="19">
        <f t="shared" si="2"/>
        <v>27591</v>
      </c>
      <c r="D88" s="44"/>
      <c r="E88" s="44"/>
      <c r="F88" s="44"/>
      <c r="G88" s="44"/>
      <c r="H88" s="44"/>
      <c r="I88" s="44"/>
    </row>
    <row r="89" spans="1:9" ht="13" x14ac:dyDescent="0.3">
      <c r="A89" s="12" t="s">
        <v>13</v>
      </c>
      <c r="B89" s="5" t="s">
        <v>1</v>
      </c>
      <c r="C89" s="19">
        <f t="shared" si="2"/>
        <v>27591</v>
      </c>
      <c r="D89" s="44"/>
      <c r="E89" s="44"/>
      <c r="F89" s="44"/>
      <c r="G89" s="44"/>
      <c r="H89" s="44"/>
      <c r="I89" s="44"/>
    </row>
    <row r="90" spans="1:9" x14ac:dyDescent="0.25">
      <c r="A90" s="9"/>
      <c r="B90" s="7" t="s">
        <v>2</v>
      </c>
      <c r="C90" s="19">
        <f t="shared" si="2"/>
        <v>27591</v>
      </c>
      <c r="D90" s="44"/>
      <c r="E90" s="44"/>
      <c r="F90" s="44"/>
      <c r="G90" s="44"/>
      <c r="H90" s="44"/>
      <c r="I90" s="44"/>
    </row>
    <row r="91" spans="1:9" x14ac:dyDescent="0.25">
      <c r="A91" s="21" t="s">
        <v>27</v>
      </c>
      <c r="B91" s="13" t="s">
        <v>1</v>
      </c>
      <c r="C91" s="43">
        <f>C143+C162+C193</f>
        <v>27591</v>
      </c>
    </row>
    <row r="92" spans="1:9" x14ac:dyDescent="0.25">
      <c r="A92" s="22"/>
      <c r="B92" s="14" t="s">
        <v>2</v>
      </c>
      <c r="C92" s="43">
        <f>C144+C163+C194</f>
        <v>27591</v>
      </c>
    </row>
    <row r="93" spans="1:9" ht="13" x14ac:dyDescent="0.3">
      <c r="A93" s="176" t="s">
        <v>18</v>
      </c>
      <c r="B93" s="177"/>
      <c r="C93" s="178"/>
      <c r="D93" s="126"/>
      <c r="E93" s="127"/>
      <c r="F93" s="126"/>
      <c r="G93" s="126"/>
      <c r="H93" s="126"/>
      <c r="I93" s="126"/>
    </row>
    <row r="94" spans="1:9" ht="13" x14ac:dyDescent="0.3">
      <c r="A94" s="145" t="s">
        <v>14</v>
      </c>
      <c r="B94" s="62" t="s">
        <v>1</v>
      </c>
      <c r="C94" s="48">
        <f>C96+C128</f>
        <v>90082</v>
      </c>
      <c r="D94" s="128"/>
      <c r="E94" s="128"/>
      <c r="F94" s="128"/>
      <c r="G94" s="128"/>
      <c r="H94" s="128"/>
      <c r="I94" s="128"/>
    </row>
    <row r="95" spans="1:9" x14ac:dyDescent="0.25">
      <c r="A95" s="22" t="s">
        <v>48</v>
      </c>
      <c r="B95" s="14" t="s">
        <v>2</v>
      </c>
      <c r="C95" s="48">
        <f>C97+C129</f>
        <v>90082</v>
      </c>
    </row>
    <row r="96" spans="1:9" ht="13" x14ac:dyDescent="0.3">
      <c r="A96" s="146" t="s">
        <v>28</v>
      </c>
      <c r="B96" s="13" t="s">
        <v>1</v>
      </c>
      <c r="C96" s="43">
        <f>C98+C110+C116</f>
        <v>89586</v>
      </c>
    </row>
    <row r="97" spans="1:5" x14ac:dyDescent="0.25">
      <c r="A97" s="22" t="s">
        <v>49</v>
      </c>
      <c r="B97" s="14" t="s">
        <v>2</v>
      </c>
      <c r="C97" s="43">
        <f>C99+C111+C117</f>
        <v>89586</v>
      </c>
    </row>
    <row r="98" spans="1:5" s="71" customFormat="1" ht="26" x14ac:dyDescent="0.3">
      <c r="A98" s="179" t="s">
        <v>50</v>
      </c>
      <c r="B98" s="151" t="s">
        <v>1</v>
      </c>
      <c r="C98" s="97">
        <f>C100+C102+C104+C106+C108</f>
        <v>8046</v>
      </c>
    </row>
    <row r="99" spans="1:5" s="71" customFormat="1" ht="13" x14ac:dyDescent="0.3">
      <c r="A99" s="180"/>
      <c r="B99" s="73" t="s">
        <v>2</v>
      </c>
      <c r="C99" s="97">
        <f>C101+C103+C105+C107+C109</f>
        <v>8046</v>
      </c>
    </row>
    <row r="100" spans="1:5" s="99" customFormat="1" ht="25" x14ac:dyDescent="0.25">
      <c r="A100" s="286" t="s">
        <v>56</v>
      </c>
      <c r="B100" s="151" t="s">
        <v>1</v>
      </c>
      <c r="C100" s="97">
        <v>690</v>
      </c>
    </row>
    <row r="101" spans="1:5" s="99" customFormat="1" x14ac:dyDescent="0.25">
      <c r="A101" s="84"/>
      <c r="B101" s="73" t="s">
        <v>2</v>
      </c>
      <c r="C101" s="97">
        <v>690</v>
      </c>
      <c r="E101" s="185"/>
    </row>
    <row r="102" spans="1:5" s="99" customFormat="1" ht="25" x14ac:dyDescent="0.25">
      <c r="A102" s="286" t="s">
        <v>57</v>
      </c>
      <c r="B102" s="151" t="s">
        <v>1</v>
      </c>
      <c r="C102" s="97">
        <v>1778</v>
      </c>
      <c r="E102" s="285"/>
    </row>
    <row r="103" spans="1:5" s="99" customFormat="1" x14ac:dyDescent="0.25">
      <c r="A103" s="84"/>
      <c r="B103" s="73" t="s">
        <v>2</v>
      </c>
      <c r="C103" s="97">
        <v>1778</v>
      </c>
    </row>
    <row r="104" spans="1:5" s="99" customFormat="1" ht="15" customHeight="1" x14ac:dyDescent="0.25">
      <c r="A104" s="286" t="s">
        <v>58</v>
      </c>
      <c r="B104" s="151" t="s">
        <v>1</v>
      </c>
      <c r="C104" s="97">
        <v>4129</v>
      </c>
      <c r="E104" s="285"/>
    </row>
    <row r="105" spans="1:5" s="99" customFormat="1" x14ac:dyDescent="0.25">
      <c r="A105" s="84"/>
      <c r="B105" s="73" t="s">
        <v>2</v>
      </c>
      <c r="C105" s="97">
        <v>4129</v>
      </c>
    </row>
    <row r="106" spans="1:5" s="99" customFormat="1" ht="25" x14ac:dyDescent="0.25">
      <c r="A106" s="286" t="s">
        <v>137</v>
      </c>
      <c r="B106" s="151" t="s">
        <v>1</v>
      </c>
      <c r="C106" s="97">
        <v>9</v>
      </c>
      <c r="E106" s="285"/>
    </row>
    <row r="107" spans="1:5" s="99" customFormat="1" x14ac:dyDescent="0.25">
      <c r="A107" s="84"/>
      <c r="B107" s="73" t="s">
        <v>2</v>
      </c>
      <c r="C107" s="97">
        <v>9</v>
      </c>
    </row>
    <row r="108" spans="1:5" s="99" customFormat="1" ht="25" x14ac:dyDescent="0.25">
      <c r="A108" s="286" t="s">
        <v>138</v>
      </c>
      <c r="B108" s="151" t="s">
        <v>1</v>
      </c>
      <c r="C108" s="97">
        <v>1440</v>
      </c>
      <c r="E108" s="285"/>
    </row>
    <row r="109" spans="1:5" s="99" customFormat="1" x14ac:dyDescent="0.25">
      <c r="A109" s="84"/>
      <c r="B109" s="73" t="s">
        <v>2</v>
      </c>
      <c r="C109" s="97">
        <v>1440</v>
      </c>
    </row>
    <row r="110" spans="1:5" s="46" customFormat="1" ht="26" x14ac:dyDescent="0.3">
      <c r="A110" s="198" t="s">
        <v>89</v>
      </c>
      <c r="B110" s="62" t="s">
        <v>1</v>
      </c>
      <c r="C110" s="48">
        <f>C112+C114</f>
        <v>69542</v>
      </c>
    </row>
    <row r="111" spans="1:5" s="46" customFormat="1" ht="13" x14ac:dyDescent="0.3">
      <c r="A111" s="11"/>
      <c r="B111" s="42" t="s">
        <v>2</v>
      </c>
      <c r="C111" s="48">
        <f>C113+C115</f>
        <v>69542</v>
      </c>
    </row>
    <row r="112" spans="1:5" s="103" customFormat="1" ht="37.5" x14ac:dyDescent="0.25">
      <c r="A112" s="287" t="s">
        <v>140</v>
      </c>
      <c r="B112" s="111" t="s">
        <v>1</v>
      </c>
      <c r="C112" s="94">
        <v>1640</v>
      </c>
    </row>
    <row r="113" spans="1:4" s="103" customFormat="1" x14ac:dyDescent="0.25">
      <c r="A113" s="160"/>
      <c r="B113" s="92" t="s">
        <v>2</v>
      </c>
      <c r="C113" s="94">
        <v>1640</v>
      </c>
    </row>
    <row r="114" spans="1:4" s="103" customFormat="1" x14ac:dyDescent="0.25">
      <c r="A114" s="288" t="s">
        <v>92</v>
      </c>
      <c r="B114" s="111" t="s">
        <v>1</v>
      </c>
      <c r="C114" s="94">
        <v>67902</v>
      </c>
    </row>
    <row r="115" spans="1:4" s="103" customFormat="1" x14ac:dyDescent="0.25">
      <c r="A115" s="160"/>
      <c r="B115" s="92" t="s">
        <v>2</v>
      </c>
      <c r="C115" s="94">
        <v>67902</v>
      </c>
    </row>
    <row r="116" spans="1:4" s="103" customFormat="1" ht="13" x14ac:dyDescent="0.3">
      <c r="A116" s="289" t="s">
        <v>10</v>
      </c>
      <c r="B116" s="111" t="s">
        <v>1</v>
      </c>
      <c r="C116" s="30">
        <f t="shared" ref="C116:C119" si="3">C118</f>
        <v>11998</v>
      </c>
    </row>
    <row r="117" spans="1:4" s="103" customFormat="1" ht="13" x14ac:dyDescent="0.3">
      <c r="A117" s="87"/>
      <c r="B117" s="92" t="s">
        <v>2</v>
      </c>
      <c r="C117" s="30">
        <f t="shared" si="3"/>
        <v>11998</v>
      </c>
    </row>
    <row r="118" spans="1:4" s="103" customFormat="1" ht="13" x14ac:dyDescent="0.3">
      <c r="A118" s="289" t="s">
        <v>13</v>
      </c>
      <c r="B118" s="111" t="s">
        <v>1</v>
      </c>
      <c r="C118" s="94">
        <f t="shared" si="3"/>
        <v>11998</v>
      </c>
      <c r="D118" s="94">
        <f>D120</f>
        <v>0</v>
      </c>
    </row>
    <row r="119" spans="1:4" s="103" customFormat="1" x14ac:dyDescent="0.25">
      <c r="A119" s="160"/>
      <c r="B119" s="92" t="s">
        <v>2</v>
      </c>
      <c r="C119" s="94">
        <f t="shared" si="3"/>
        <v>11998</v>
      </c>
    </row>
    <row r="120" spans="1:4" s="103" customFormat="1" x14ac:dyDescent="0.25">
      <c r="A120" s="290" t="s">
        <v>29</v>
      </c>
      <c r="B120" s="111" t="s">
        <v>1</v>
      </c>
      <c r="C120" s="94">
        <f>C122+C124+C126</f>
        <v>11998</v>
      </c>
    </row>
    <row r="121" spans="1:4" s="103" customFormat="1" x14ac:dyDescent="0.25">
      <c r="A121" s="160"/>
      <c r="B121" s="92" t="s">
        <v>2</v>
      </c>
      <c r="C121" s="94">
        <f>C123+C125+C127</f>
        <v>11998</v>
      </c>
    </row>
    <row r="122" spans="1:4" s="103" customFormat="1" ht="62.5" x14ac:dyDescent="0.25">
      <c r="A122" s="291" t="s">
        <v>93</v>
      </c>
      <c r="B122" s="111" t="s">
        <v>1</v>
      </c>
      <c r="C122" s="94">
        <v>4074</v>
      </c>
    </row>
    <row r="123" spans="1:4" s="103" customFormat="1" x14ac:dyDescent="0.25">
      <c r="A123" s="160"/>
      <c r="B123" s="92" t="s">
        <v>2</v>
      </c>
      <c r="C123" s="94">
        <v>4074</v>
      </c>
    </row>
    <row r="124" spans="1:4" s="103" customFormat="1" ht="37.5" x14ac:dyDescent="0.25">
      <c r="A124" s="287" t="s">
        <v>94</v>
      </c>
      <c r="B124" s="111" t="s">
        <v>1</v>
      </c>
      <c r="C124" s="94">
        <v>2490</v>
      </c>
    </row>
    <row r="125" spans="1:4" s="103" customFormat="1" x14ac:dyDescent="0.25">
      <c r="A125" s="160"/>
      <c r="B125" s="92" t="s">
        <v>2</v>
      </c>
      <c r="C125" s="94">
        <v>2490</v>
      </c>
    </row>
    <row r="126" spans="1:4" s="103" customFormat="1" ht="28.5" customHeight="1" x14ac:dyDescent="0.3">
      <c r="A126" s="295" t="s">
        <v>148</v>
      </c>
      <c r="B126" s="111" t="s">
        <v>1</v>
      </c>
      <c r="C126" s="206">
        <v>5434</v>
      </c>
    </row>
    <row r="127" spans="1:4" s="103" customFormat="1" ht="14" x14ac:dyDescent="0.3">
      <c r="A127" s="160"/>
      <c r="B127" s="92" t="s">
        <v>2</v>
      </c>
      <c r="C127" s="206">
        <v>5434</v>
      </c>
    </row>
    <row r="128" spans="1:4" s="103" customFormat="1" ht="13" x14ac:dyDescent="0.3">
      <c r="A128" s="246" t="s">
        <v>73</v>
      </c>
      <c r="B128" s="111" t="s">
        <v>1</v>
      </c>
      <c r="C128" s="94">
        <f>C130</f>
        <v>496</v>
      </c>
    </row>
    <row r="129" spans="1:5" s="103" customFormat="1" x14ac:dyDescent="0.25">
      <c r="A129" s="160" t="s">
        <v>49</v>
      </c>
      <c r="B129" s="92" t="s">
        <v>2</v>
      </c>
      <c r="C129" s="94">
        <f>C131</f>
        <v>496</v>
      </c>
    </row>
    <row r="130" spans="1:5" s="103" customFormat="1" ht="26" x14ac:dyDescent="0.3">
      <c r="A130" s="292" t="s">
        <v>50</v>
      </c>
      <c r="B130" s="111" t="s">
        <v>1</v>
      </c>
      <c r="C130" s="94">
        <f>C132</f>
        <v>496</v>
      </c>
    </row>
    <row r="131" spans="1:5" s="103" customFormat="1" ht="13" x14ac:dyDescent="0.3">
      <c r="A131" s="293"/>
      <c r="B131" s="92" t="s">
        <v>2</v>
      </c>
      <c r="C131" s="94">
        <f>C133</f>
        <v>496</v>
      </c>
    </row>
    <row r="132" spans="1:5" s="103" customFormat="1" ht="25" x14ac:dyDescent="0.25">
      <c r="A132" s="290" t="s">
        <v>139</v>
      </c>
      <c r="B132" s="111" t="s">
        <v>1</v>
      </c>
      <c r="C132" s="94">
        <v>496</v>
      </c>
      <c r="E132" s="294"/>
    </row>
    <row r="133" spans="1:5" s="99" customFormat="1" x14ac:dyDescent="0.25">
      <c r="A133" s="84"/>
      <c r="B133" s="73" t="s">
        <v>2</v>
      </c>
      <c r="C133" s="97">
        <v>496</v>
      </c>
    </row>
    <row r="134" spans="1:5" s="103" customFormat="1" ht="13" x14ac:dyDescent="0.3">
      <c r="A134" s="484" t="s">
        <v>40</v>
      </c>
      <c r="B134" s="485"/>
      <c r="C134" s="486"/>
    </row>
    <row r="135" spans="1:5" s="46" customFormat="1" ht="13" x14ac:dyDescent="0.3">
      <c r="A135" s="78" t="s">
        <v>14</v>
      </c>
      <c r="B135" s="62" t="s">
        <v>1</v>
      </c>
      <c r="C135" s="48">
        <f>C137</f>
        <v>8525</v>
      </c>
      <c r="E135" s="250"/>
    </row>
    <row r="136" spans="1:5" s="46" customFormat="1" x14ac:dyDescent="0.25">
      <c r="A136" s="10" t="s">
        <v>15</v>
      </c>
      <c r="B136" s="42" t="s">
        <v>2</v>
      </c>
      <c r="C136" s="48">
        <f>C138</f>
        <v>8525</v>
      </c>
    </row>
    <row r="137" spans="1:5" ht="13" x14ac:dyDescent="0.3">
      <c r="A137" s="34" t="s">
        <v>43</v>
      </c>
      <c r="B137" s="5" t="s">
        <v>1</v>
      </c>
      <c r="C137" s="97">
        <f>C139</f>
        <v>8525</v>
      </c>
    </row>
    <row r="138" spans="1:5" x14ac:dyDescent="0.25">
      <c r="A138" s="10" t="s">
        <v>9</v>
      </c>
      <c r="B138" s="7" t="s">
        <v>2</v>
      </c>
      <c r="C138" s="97">
        <f>C140</f>
        <v>8525</v>
      </c>
    </row>
    <row r="139" spans="1:5" s="46" customFormat="1" ht="13" x14ac:dyDescent="0.3">
      <c r="A139" s="12" t="s">
        <v>10</v>
      </c>
      <c r="B139" s="63" t="s">
        <v>1</v>
      </c>
      <c r="C139" s="97">
        <f t="shared" ref="C139:C142" si="4">C141</f>
        <v>8525</v>
      </c>
    </row>
    <row r="140" spans="1:5" s="46" customFormat="1" ht="13" x14ac:dyDescent="0.3">
      <c r="A140" s="11"/>
      <c r="B140" s="42" t="s">
        <v>2</v>
      </c>
      <c r="C140" s="97">
        <f t="shared" si="4"/>
        <v>8525</v>
      </c>
    </row>
    <row r="141" spans="1:5" s="46" customFormat="1" x14ac:dyDescent="0.25">
      <c r="A141" s="20" t="s">
        <v>26</v>
      </c>
      <c r="B141" s="13" t="s">
        <v>1</v>
      </c>
      <c r="C141" s="97">
        <f t="shared" si="4"/>
        <v>8525</v>
      </c>
    </row>
    <row r="142" spans="1:5" s="46" customFormat="1" x14ac:dyDescent="0.25">
      <c r="A142" s="20"/>
      <c r="B142" s="14" t="s">
        <v>2</v>
      </c>
      <c r="C142" s="97">
        <f t="shared" si="4"/>
        <v>8525</v>
      </c>
    </row>
    <row r="143" spans="1:5" s="46" customFormat="1" x14ac:dyDescent="0.25">
      <c r="A143" s="21" t="s">
        <v>27</v>
      </c>
      <c r="B143" s="13" t="s">
        <v>1</v>
      </c>
      <c r="C143" s="97">
        <f>C145+C149</f>
        <v>8525</v>
      </c>
    </row>
    <row r="144" spans="1:5" s="46" customFormat="1" x14ac:dyDescent="0.25">
      <c r="A144" s="20"/>
      <c r="B144" s="14" t="s">
        <v>2</v>
      </c>
      <c r="C144" s="97">
        <f>C146+C150</f>
        <v>8525</v>
      </c>
    </row>
    <row r="145" spans="1:5" s="69" customFormat="1" ht="13" x14ac:dyDescent="0.3">
      <c r="A145" s="68" t="s">
        <v>185</v>
      </c>
      <c r="B145" s="29" t="s">
        <v>1</v>
      </c>
      <c r="C145" s="28">
        <f>C147</f>
        <v>7029</v>
      </c>
    </row>
    <row r="146" spans="1:5" s="69" customFormat="1" ht="13" x14ac:dyDescent="0.3">
      <c r="A146" s="33"/>
      <c r="B146" s="31" t="s">
        <v>2</v>
      </c>
      <c r="C146" s="28">
        <f>C148</f>
        <v>7029</v>
      </c>
    </row>
    <row r="147" spans="1:5" s="103" customFormat="1" ht="15.75" customHeight="1" x14ac:dyDescent="0.25">
      <c r="A147" s="287" t="s">
        <v>134</v>
      </c>
      <c r="B147" s="111" t="s">
        <v>1</v>
      </c>
      <c r="C147" s="94">
        <v>7029</v>
      </c>
    </row>
    <row r="148" spans="1:5" s="103" customFormat="1" x14ac:dyDescent="0.25">
      <c r="A148" s="160"/>
      <c r="B148" s="92" t="s">
        <v>2</v>
      </c>
      <c r="C148" s="94">
        <v>7029</v>
      </c>
    </row>
    <row r="149" spans="1:5" s="69" customFormat="1" ht="13" x14ac:dyDescent="0.3">
      <c r="A149" s="68" t="s">
        <v>210</v>
      </c>
      <c r="B149" s="29" t="s">
        <v>1</v>
      </c>
      <c r="C149" s="30">
        <f>C151</f>
        <v>1496</v>
      </c>
    </row>
    <row r="150" spans="1:5" s="69" customFormat="1" ht="13" x14ac:dyDescent="0.3">
      <c r="A150" s="33"/>
      <c r="B150" s="31" t="s">
        <v>2</v>
      </c>
      <c r="C150" s="30">
        <f>C152</f>
        <v>1496</v>
      </c>
    </row>
    <row r="151" spans="1:5" s="103" customFormat="1" ht="15.5" x14ac:dyDescent="0.25">
      <c r="A151" s="296" t="s">
        <v>87</v>
      </c>
      <c r="B151" s="111" t="s">
        <v>1</v>
      </c>
      <c r="C151" s="94">
        <v>1496</v>
      </c>
    </row>
    <row r="152" spans="1:5" s="103" customFormat="1" x14ac:dyDescent="0.25">
      <c r="A152" s="160"/>
      <c r="B152" s="92" t="s">
        <v>2</v>
      </c>
      <c r="C152" s="94">
        <v>1496</v>
      </c>
    </row>
    <row r="153" spans="1:5" s="103" customFormat="1" ht="13" x14ac:dyDescent="0.3">
      <c r="A153" s="484" t="s">
        <v>420</v>
      </c>
      <c r="B153" s="485"/>
      <c r="C153" s="486"/>
    </row>
    <row r="154" spans="1:5" s="103" customFormat="1" ht="13" x14ac:dyDescent="0.3">
      <c r="A154" s="68" t="s">
        <v>14</v>
      </c>
      <c r="B154" s="111" t="s">
        <v>1</v>
      </c>
      <c r="C154" s="94">
        <f>C156</f>
        <v>15406</v>
      </c>
      <c r="E154" s="297"/>
    </row>
    <row r="155" spans="1:5" s="103" customFormat="1" x14ac:dyDescent="0.25">
      <c r="A155" s="160" t="s">
        <v>15</v>
      </c>
      <c r="B155" s="92" t="s">
        <v>2</v>
      </c>
      <c r="C155" s="94">
        <f>C157</f>
        <v>15406</v>
      </c>
    </row>
    <row r="156" spans="1:5" s="103" customFormat="1" ht="13" x14ac:dyDescent="0.3">
      <c r="A156" s="246" t="s">
        <v>43</v>
      </c>
      <c r="B156" s="111" t="s">
        <v>1</v>
      </c>
      <c r="C156" s="97">
        <f>C158</f>
        <v>15406</v>
      </c>
    </row>
    <row r="157" spans="1:5" s="103" customFormat="1" x14ac:dyDescent="0.25">
      <c r="A157" s="160" t="s">
        <v>9</v>
      </c>
      <c r="B157" s="92" t="s">
        <v>2</v>
      </c>
      <c r="C157" s="97">
        <f>C159</f>
        <v>15406</v>
      </c>
    </row>
    <row r="158" spans="1:5" s="103" customFormat="1" ht="13" x14ac:dyDescent="0.3">
      <c r="A158" s="289" t="s">
        <v>10</v>
      </c>
      <c r="B158" s="104" t="s">
        <v>1</v>
      </c>
      <c r="C158" s="97">
        <f t="shared" ref="C158:C163" si="5">C160</f>
        <v>15406</v>
      </c>
    </row>
    <row r="159" spans="1:5" s="103" customFormat="1" ht="13" x14ac:dyDescent="0.3">
      <c r="A159" s="87"/>
      <c r="B159" s="92" t="s">
        <v>2</v>
      </c>
      <c r="C159" s="97">
        <f t="shared" si="5"/>
        <v>15406</v>
      </c>
    </row>
    <row r="160" spans="1:5" s="103" customFormat="1" x14ac:dyDescent="0.25">
      <c r="A160" s="156" t="s">
        <v>26</v>
      </c>
      <c r="B160" s="151" t="s">
        <v>1</v>
      </c>
      <c r="C160" s="97">
        <f t="shared" si="5"/>
        <v>15406</v>
      </c>
    </row>
    <row r="161" spans="1:22" s="103" customFormat="1" x14ac:dyDescent="0.25">
      <c r="A161" s="156"/>
      <c r="B161" s="73" t="s">
        <v>2</v>
      </c>
      <c r="C161" s="97">
        <f t="shared" si="5"/>
        <v>15406</v>
      </c>
    </row>
    <row r="162" spans="1:22" s="103" customFormat="1" x14ac:dyDescent="0.25">
      <c r="A162" s="150" t="s">
        <v>27</v>
      </c>
      <c r="B162" s="151" t="s">
        <v>1</v>
      </c>
      <c r="C162" s="97">
        <f t="shared" si="5"/>
        <v>15406</v>
      </c>
    </row>
    <row r="163" spans="1:22" s="103" customFormat="1" x14ac:dyDescent="0.25">
      <c r="A163" s="156"/>
      <c r="B163" s="73" t="s">
        <v>2</v>
      </c>
      <c r="C163" s="97">
        <f t="shared" si="5"/>
        <v>15406</v>
      </c>
    </row>
    <row r="164" spans="1:22" s="69" customFormat="1" ht="13" x14ac:dyDescent="0.3">
      <c r="A164" s="298" t="s">
        <v>69</v>
      </c>
      <c r="B164" s="29" t="s">
        <v>1</v>
      </c>
      <c r="C164" s="30">
        <f>C166</f>
        <v>15406</v>
      </c>
    </row>
    <row r="165" spans="1:22" s="69" customFormat="1" ht="13" x14ac:dyDescent="0.3">
      <c r="A165" s="33"/>
      <c r="B165" s="31" t="s">
        <v>2</v>
      </c>
      <c r="C165" s="30">
        <f>C167</f>
        <v>15406</v>
      </c>
    </row>
    <row r="166" spans="1:22" s="103" customFormat="1" ht="40.5" customHeight="1" x14ac:dyDescent="0.25">
      <c r="A166" s="299" t="s">
        <v>70</v>
      </c>
      <c r="B166" s="111" t="s">
        <v>1</v>
      </c>
      <c r="C166" s="94">
        <v>15406</v>
      </c>
    </row>
    <row r="167" spans="1:22" s="103" customFormat="1" x14ac:dyDescent="0.25">
      <c r="A167" s="160"/>
      <c r="B167" s="92" t="s">
        <v>2</v>
      </c>
      <c r="C167" s="94">
        <v>15406</v>
      </c>
    </row>
    <row r="168" spans="1:22" s="53" customFormat="1" ht="13" x14ac:dyDescent="0.3">
      <c r="A168" s="510" t="s">
        <v>33</v>
      </c>
      <c r="B168" s="510"/>
      <c r="C168" s="510"/>
      <c r="D168"/>
      <c r="E168"/>
      <c r="F168"/>
      <c r="G168"/>
      <c r="H168"/>
      <c r="I168"/>
      <c r="J168"/>
      <c r="K168"/>
      <c r="L168"/>
      <c r="M168"/>
      <c r="N168"/>
      <c r="O168"/>
      <c r="P168"/>
      <c r="Q168"/>
      <c r="R168"/>
      <c r="S168"/>
      <c r="T168"/>
      <c r="U168"/>
      <c r="V168"/>
    </row>
    <row r="169" spans="1:22" s="58" customFormat="1" ht="13" x14ac:dyDescent="0.3">
      <c r="A169" s="129" t="s">
        <v>14</v>
      </c>
      <c r="B169" s="141" t="s">
        <v>1</v>
      </c>
      <c r="C169" s="28">
        <f>C171+C187</f>
        <v>5237</v>
      </c>
    </row>
    <row r="170" spans="1:22" s="58" customFormat="1" ht="13" x14ac:dyDescent="0.3">
      <c r="A170" s="39" t="s">
        <v>15</v>
      </c>
      <c r="B170" s="14" t="s">
        <v>2</v>
      </c>
      <c r="C170" s="28">
        <f>C172+C188</f>
        <v>5237</v>
      </c>
    </row>
    <row r="171" spans="1:22" s="58" customFormat="1" ht="13" x14ac:dyDescent="0.3">
      <c r="A171" s="40" t="s">
        <v>28</v>
      </c>
      <c r="B171" s="13" t="s">
        <v>1</v>
      </c>
      <c r="C171" s="19">
        <f>C173+C181</f>
        <v>1577</v>
      </c>
    </row>
    <row r="172" spans="1:22" s="58" customFormat="1" x14ac:dyDescent="0.25">
      <c r="A172" s="39" t="s">
        <v>15</v>
      </c>
      <c r="B172" s="14" t="s">
        <v>2</v>
      </c>
      <c r="C172" s="19">
        <f>C174+C182</f>
        <v>1577</v>
      </c>
    </row>
    <row r="173" spans="1:22" s="71" customFormat="1" ht="13" x14ac:dyDescent="0.3">
      <c r="A173" s="173" t="s">
        <v>41</v>
      </c>
      <c r="B173" s="104" t="s">
        <v>1</v>
      </c>
      <c r="C173" s="70">
        <f t="shared" ref="C173:C174" si="6">C175</f>
        <v>668</v>
      </c>
    </row>
    <row r="174" spans="1:22" s="71" customFormat="1" ht="13" x14ac:dyDescent="0.3">
      <c r="A174" s="87"/>
      <c r="B174" s="92" t="s">
        <v>2</v>
      </c>
      <c r="C174" s="70">
        <f t="shared" si="6"/>
        <v>668</v>
      </c>
    </row>
    <row r="175" spans="1:22" s="103" customFormat="1" ht="13" x14ac:dyDescent="0.3">
      <c r="A175" s="174" t="s">
        <v>55</v>
      </c>
      <c r="B175" s="104" t="s">
        <v>1</v>
      </c>
      <c r="C175" s="94">
        <f>C177+C179</f>
        <v>668</v>
      </c>
    </row>
    <row r="176" spans="1:22" s="103" customFormat="1" x14ac:dyDescent="0.25">
      <c r="A176" s="160"/>
      <c r="B176" s="92" t="s">
        <v>2</v>
      </c>
      <c r="C176" s="94">
        <f>C178+C180</f>
        <v>668</v>
      </c>
    </row>
    <row r="177" spans="1:3" s="103" customFormat="1" ht="25" x14ac:dyDescent="0.25">
      <c r="A177" s="300" t="s">
        <v>301</v>
      </c>
      <c r="B177" s="104" t="s">
        <v>1</v>
      </c>
      <c r="C177" s="94">
        <v>579</v>
      </c>
    </row>
    <row r="178" spans="1:3" s="103" customFormat="1" x14ac:dyDescent="0.25">
      <c r="A178" s="160"/>
      <c r="B178" s="92" t="s">
        <v>2</v>
      </c>
      <c r="C178" s="94">
        <v>579</v>
      </c>
    </row>
    <row r="179" spans="1:3" s="103" customFormat="1" ht="25" x14ac:dyDescent="0.25">
      <c r="A179" s="300" t="s">
        <v>302</v>
      </c>
      <c r="B179" s="104" t="s">
        <v>1</v>
      </c>
      <c r="C179" s="94">
        <v>89</v>
      </c>
    </row>
    <row r="180" spans="1:3" s="103" customFormat="1" ht="14.25" customHeight="1" x14ac:dyDescent="0.25">
      <c r="A180" s="160"/>
      <c r="B180" s="92" t="s">
        <v>2</v>
      </c>
      <c r="C180" s="94">
        <v>89</v>
      </c>
    </row>
    <row r="181" spans="1:3" s="103" customFormat="1" ht="26" x14ac:dyDescent="0.3">
      <c r="A181" s="292" t="s">
        <v>89</v>
      </c>
      <c r="B181" s="111" t="s">
        <v>1</v>
      </c>
      <c r="C181" s="94">
        <f t="shared" ref="C181:C182" si="7">C183</f>
        <v>909</v>
      </c>
    </row>
    <row r="182" spans="1:3" s="103" customFormat="1" ht="13" x14ac:dyDescent="0.3">
      <c r="A182" s="87"/>
      <c r="B182" s="92" t="s">
        <v>2</v>
      </c>
      <c r="C182" s="94">
        <f t="shared" si="7"/>
        <v>909</v>
      </c>
    </row>
    <row r="183" spans="1:3" s="103" customFormat="1" ht="14" x14ac:dyDescent="0.3">
      <c r="A183" s="222" t="s">
        <v>128</v>
      </c>
      <c r="B183" s="111" t="s">
        <v>1</v>
      </c>
      <c r="C183" s="94">
        <f>C185</f>
        <v>909</v>
      </c>
    </row>
    <row r="184" spans="1:3" s="103" customFormat="1" ht="13" x14ac:dyDescent="0.3">
      <c r="A184" s="87"/>
      <c r="B184" s="92" t="s">
        <v>2</v>
      </c>
      <c r="C184" s="94">
        <f>C186</f>
        <v>909</v>
      </c>
    </row>
    <row r="185" spans="1:3" s="103" customFormat="1" ht="28" x14ac:dyDescent="0.3">
      <c r="A185" s="301" t="s">
        <v>329</v>
      </c>
      <c r="B185" s="111" t="s">
        <v>1</v>
      </c>
      <c r="C185" s="94">
        <v>909</v>
      </c>
    </row>
    <row r="186" spans="1:3" s="46" customFormat="1" ht="13" x14ac:dyDescent="0.3">
      <c r="A186" s="11"/>
      <c r="B186" s="42" t="s">
        <v>2</v>
      </c>
      <c r="C186" s="48">
        <v>909</v>
      </c>
    </row>
    <row r="187" spans="1:3" ht="13" x14ac:dyDescent="0.3">
      <c r="A187" s="34" t="s">
        <v>43</v>
      </c>
      <c r="B187" s="5" t="s">
        <v>1</v>
      </c>
      <c r="C187" s="97">
        <f t="shared" ref="C187:C194" si="8">C189</f>
        <v>3660</v>
      </c>
    </row>
    <row r="188" spans="1:3" x14ac:dyDescent="0.25">
      <c r="A188" s="10" t="s">
        <v>9</v>
      </c>
      <c r="B188" s="7" t="s">
        <v>2</v>
      </c>
      <c r="C188" s="97">
        <f t="shared" si="8"/>
        <v>3660</v>
      </c>
    </row>
    <row r="189" spans="1:3" s="46" customFormat="1" ht="13" x14ac:dyDescent="0.3">
      <c r="A189" s="12" t="s">
        <v>10</v>
      </c>
      <c r="B189" s="63" t="s">
        <v>1</v>
      </c>
      <c r="C189" s="97">
        <f t="shared" si="8"/>
        <v>3660</v>
      </c>
    </row>
    <row r="190" spans="1:3" s="46" customFormat="1" ht="13" x14ac:dyDescent="0.3">
      <c r="A190" s="11"/>
      <c r="B190" s="42" t="s">
        <v>2</v>
      </c>
      <c r="C190" s="97">
        <f t="shared" si="8"/>
        <v>3660</v>
      </c>
    </row>
    <row r="191" spans="1:3" s="46" customFormat="1" x14ac:dyDescent="0.25">
      <c r="A191" s="20" t="s">
        <v>26</v>
      </c>
      <c r="B191" s="13" t="s">
        <v>1</v>
      </c>
      <c r="C191" s="97">
        <f t="shared" si="8"/>
        <v>3660</v>
      </c>
    </row>
    <row r="192" spans="1:3" s="46" customFormat="1" x14ac:dyDescent="0.25">
      <c r="A192" s="20"/>
      <c r="B192" s="14" t="s">
        <v>2</v>
      </c>
      <c r="C192" s="97">
        <f t="shared" si="8"/>
        <v>3660</v>
      </c>
    </row>
    <row r="193" spans="1:26" s="46" customFormat="1" x14ac:dyDescent="0.25">
      <c r="A193" s="21" t="s">
        <v>27</v>
      </c>
      <c r="B193" s="13" t="s">
        <v>1</v>
      </c>
      <c r="C193" s="97">
        <f t="shared" si="8"/>
        <v>3660</v>
      </c>
    </row>
    <row r="194" spans="1:26" s="46" customFormat="1" x14ac:dyDescent="0.25">
      <c r="A194" s="20"/>
      <c r="B194" s="14" t="s">
        <v>2</v>
      </c>
      <c r="C194" s="97">
        <f t="shared" si="8"/>
        <v>3660</v>
      </c>
    </row>
    <row r="195" spans="1:26" s="103" customFormat="1" ht="15" x14ac:dyDescent="0.25">
      <c r="A195" s="218" t="s">
        <v>125</v>
      </c>
      <c r="B195" s="111" t="s">
        <v>1</v>
      </c>
      <c r="C195" s="48">
        <f t="shared" ref="C195:C196" si="9">C197</f>
        <v>3660</v>
      </c>
    </row>
    <row r="196" spans="1:26" s="103" customFormat="1" x14ac:dyDescent="0.25">
      <c r="A196" s="160"/>
      <c r="B196" s="92" t="s">
        <v>2</v>
      </c>
      <c r="C196" s="48">
        <f t="shared" si="9"/>
        <v>3660</v>
      </c>
    </row>
    <row r="197" spans="1:26" s="103" customFormat="1" ht="14" x14ac:dyDescent="0.25">
      <c r="A197" s="302" t="s">
        <v>126</v>
      </c>
      <c r="B197" s="111" t="s">
        <v>1</v>
      </c>
      <c r="C197" s="94">
        <v>3660</v>
      </c>
    </row>
    <row r="198" spans="1:26" s="103" customFormat="1" x14ac:dyDescent="0.25">
      <c r="A198" s="160"/>
      <c r="B198" s="92" t="s">
        <v>2</v>
      </c>
      <c r="C198" s="48">
        <v>3660</v>
      </c>
    </row>
    <row r="199" spans="1:26" s="53" customFormat="1" ht="13" x14ac:dyDescent="0.3">
      <c r="A199" s="182" t="s">
        <v>75</v>
      </c>
      <c r="B199" s="183"/>
      <c r="C199" s="184"/>
      <c r="D199" s="181"/>
      <c r="E199" s="71"/>
      <c r="F199" s="181"/>
      <c r="G199" s="181"/>
      <c r="H199" s="181"/>
      <c r="I199" s="181"/>
      <c r="J199"/>
      <c r="K199"/>
      <c r="L199"/>
      <c r="M199"/>
      <c r="N199"/>
      <c r="O199"/>
      <c r="P199"/>
      <c r="Q199"/>
      <c r="R199"/>
      <c r="S199"/>
      <c r="T199"/>
      <c r="U199"/>
      <c r="V199"/>
      <c r="W199"/>
      <c r="X199"/>
      <c r="Y199"/>
      <c r="Z199"/>
    </row>
    <row r="200" spans="1:26" s="58" customFormat="1" ht="13" x14ac:dyDescent="0.3">
      <c r="A200" s="129" t="s">
        <v>14</v>
      </c>
      <c r="B200" s="141" t="s">
        <v>1</v>
      </c>
      <c r="C200" s="130">
        <f t="shared" ref="C200:C201" si="10">C202</f>
        <v>500</v>
      </c>
    </row>
    <row r="201" spans="1:26" s="58" customFormat="1" ht="13" x14ac:dyDescent="0.3">
      <c r="A201" s="39" t="s">
        <v>15</v>
      </c>
      <c r="B201" s="14" t="s">
        <v>2</v>
      </c>
      <c r="C201" s="130">
        <f t="shared" si="10"/>
        <v>500</v>
      </c>
    </row>
    <row r="202" spans="1:26" s="58" customFormat="1" ht="13" x14ac:dyDescent="0.3">
      <c r="A202" s="40" t="s">
        <v>28</v>
      </c>
      <c r="B202" s="13" t="s">
        <v>1</v>
      </c>
      <c r="C202" s="19">
        <f>C204</f>
        <v>500</v>
      </c>
    </row>
    <row r="203" spans="1:26" s="58" customFormat="1" x14ac:dyDescent="0.25">
      <c r="A203" s="39" t="s">
        <v>15</v>
      </c>
      <c r="B203" s="14" t="s">
        <v>2</v>
      </c>
      <c r="C203" s="19">
        <f>C205</f>
        <v>500</v>
      </c>
    </row>
    <row r="204" spans="1:26" ht="13" x14ac:dyDescent="0.3">
      <c r="A204" s="12" t="s">
        <v>10</v>
      </c>
      <c r="B204" s="6" t="s">
        <v>1</v>
      </c>
      <c r="C204" s="19">
        <f t="shared" ref="C204:C209" si="11">C206</f>
        <v>500</v>
      </c>
    </row>
    <row r="205" spans="1:26" ht="13" x14ac:dyDescent="0.3">
      <c r="A205" s="11"/>
      <c r="B205" s="7" t="s">
        <v>2</v>
      </c>
      <c r="C205" s="19">
        <f t="shared" si="11"/>
        <v>500</v>
      </c>
    </row>
    <row r="206" spans="1:26" ht="13" x14ac:dyDescent="0.3">
      <c r="A206" s="76" t="s">
        <v>23</v>
      </c>
      <c r="B206" s="13" t="s">
        <v>1</v>
      </c>
      <c r="C206" s="19">
        <f t="shared" si="11"/>
        <v>500</v>
      </c>
    </row>
    <row r="207" spans="1:26" x14ac:dyDescent="0.25">
      <c r="A207" s="23"/>
      <c r="B207" s="14" t="s">
        <v>2</v>
      </c>
      <c r="C207" s="19">
        <f t="shared" si="11"/>
        <v>500</v>
      </c>
    </row>
    <row r="208" spans="1:26" x14ac:dyDescent="0.25">
      <c r="A208" s="25" t="s">
        <v>29</v>
      </c>
      <c r="B208" s="13" t="s">
        <v>1</v>
      </c>
      <c r="C208" s="19">
        <f t="shared" si="11"/>
        <v>500</v>
      </c>
      <c r="D208" s="44"/>
      <c r="E208" s="44"/>
      <c r="F208" s="44"/>
      <c r="G208" s="44"/>
      <c r="H208" s="44"/>
      <c r="I208" s="44"/>
    </row>
    <row r="209" spans="1:26" x14ac:dyDescent="0.25">
      <c r="A209" s="9"/>
      <c r="B209" s="14" t="s">
        <v>2</v>
      </c>
      <c r="C209" s="19">
        <f t="shared" si="11"/>
        <v>500</v>
      </c>
      <c r="D209" s="44"/>
      <c r="E209" s="44"/>
      <c r="F209" s="44"/>
      <c r="G209" s="44"/>
      <c r="H209" s="44"/>
      <c r="I209" s="44"/>
    </row>
    <row r="210" spans="1:26" s="99" customFormat="1" ht="28" x14ac:dyDescent="0.25">
      <c r="A210" s="303" t="s">
        <v>90</v>
      </c>
      <c r="B210" s="151" t="s">
        <v>1</v>
      </c>
      <c r="C210" s="97">
        <v>500</v>
      </c>
      <c r="D210" s="91"/>
      <c r="E210" s="91"/>
      <c r="F210" s="91"/>
      <c r="G210" s="91"/>
      <c r="H210" s="91"/>
      <c r="I210" s="91"/>
    </row>
    <row r="211" spans="1:26" s="15" customFormat="1" x14ac:dyDescent="0.25">
      <c r="A211" s="22"/>
      <c r="B211" s="14" t="s">
        <v>2</v>
      </c>
      <c r="C211" s="43">
        <v>500</v>
      </c>
      <c r="D211" s="44"/>
      <c r="E211" s="44"/>
      <c r="F211" s="44"/>
      <c r="G211" s="44"/>
      <c r="H211" s="44"/>
      <c r="I211" s="44"/>
    </row>
    <row r="212" spans="1:26" s="251" customFormat="1" ht="14" x14ac:dyDescent="0.3">
      <c r="A212" s="487" t="s">
        <v>46</v>
      </c>
      <c r="B212" s="487"/>
      <c r="C212" s="487"/>
      <c r="D212" s="15"/>
      <c r="E212" s="15"/>
      <c r="F212" s="15"/>
      <c r="G212" s="15"/>
      <c r="H212" s="15"/>
      <c r="I212" s="15"/>
      <c r="J212" s="15"/>
      <c r="K212" s="15"/>
      <c r="L212" s="15"/>
      <c r="M212" s="15"/>
      <c r="N212" s="15"/>
      <c r="O212" s="15"/>
      <c r="P212" s="15"/>
      <c r="Q212" s="15"/>
      <c r="R212" s="15"/>
      <c r="S212" s="15"/>
      <c r="T212" s="15"/>
      <c r="U212" s="15"/>
      <c r="V212" s="15"/>
      <c r="W212" s="15"/>
      <c r="X212" s="15"/>
      <c r="Y212" s="15"/>
      <c r="Z212" s="15"/>
    </row>
    <row r="213" spans="1:26" s="15" customFormat="1" ht="14" x14ac:dyDescent="0.3">
      <c r="A213" s="223" t="s">
        <v>14</v>
      </c>
      <c r="B213" s="224" t="s">
        <v>1</v>
      </c>
      <c r="C213" s="225">
        <f>C215+C273</f>
        <v>223105</v>
      </c>
    </row>
    <row r="214" spans="1:26" s="15" customFormat="1" ht="14" x14ac:dyDescent="0.3">
      <c r="A214" s="187" t="s">
        <v>15</v>
      </c>
      <c r="B214" s="188" t="s">
        <v>2</v>
      </c>
      <c r="C214" s="225">
        <f>C216+C274</f>
        <v>223105</v>
      </c>
    </row>
    <row r="215" spans="1:26" s="15" customFormat="1" ht="14" x14ac:dyDescent="0.3">
      <c r="A215" s="226" t="s">
        <v>28</v>
      </c>
      <c r="B215" s="227" t="s">
        <v>1</v>
      </c>
      <c r="C215" s="189">
        <f>C217+C223</f>
        <v>221673</v>
      </c>
    </row>
    <row r="216" spans="1:26" s="15" customFormat="1" ht="14" x14ac:dyDescent="0.3">
      <c r="A216" s="187" t="s">
        <v>15</v>
      </c>
      <c r="B216" s="188" t="s">
        <v>2</v>
      </c>
      <c r="C216" s="189">
        <f>C218+C224</f>
        <v>221673</v>
      </c>
    </row>
    <row r="217" spans="1:26" s="15" customFormat="1" ht="29" x14ac:dyDescent="0.35">
      <c r="A217" s="228" t="s">
        <v>141</v>
      </c>
      <c r="B217" s="227" t="s">
        <v>1</v>
      </c>
      <c r="C217" s="189">
        <f>C219+C221</f>
        <v>184429</v>
      </c>
    </row>
    <row r="218" spans="1:26" s="15" customFormat="1" ht="14" x14ac:dyDescent="0.3">
      <c r="A218" s="229"/>
      <c r="B218" s="188" t="s">
        <v>2</v>
      </c>
      <c r="C218" s="189">
        <f>C220+C222</f>
        <v>184429</v>
      </c>
    </row>
    <row r="219" spans="1:26" s="103" customFormat="1" ht="45" customHeight="1" x14ac:dyDescent="0.3">
      <c r="A219" s="305" t="s">
        <v>142</v>
      </c>
      <c r="B219" s="238" t="s">
        <v>1</v>
      </c>
      <c r="C219" s="206">
        <v>95105</v>
      </c>
      <c r="J219" s="304"/>
    </row>
    <row r="220" spans="1:26" s="99" customFormat="1" ht="14" x14ac:dyDescent="0.3">
      <c r="A220" s="230"/>
      <c r="B220" s="231" t="s">
        <v>2</v>
      </c>
      <c r="C220" s="186">
        <v>95105</v>
      </c>
    </row>
    <row r="221" spans="1:26" s="103" customFormat="1" ht="45.75" customHeight="1" x14ac:dyDescent="0.3">
      <c r="A221" s="306" t="s">
        <v>143</v>
      </c>
      <c r="B221" s="238" t="s">
        <v>1</v>
      </c>
      <c r="C221" s="206">
        <v>89324</v>
      </c>
      <c r="J221" s="304"/>
    </row>
    <row r="222" spans="1:26" s="99" customFormat="1" ht="14" x14ac:dyDescent="0.3">
      <c r="A222" s="230"/>
      <c r="B222" s="231" t="s">
        <v>2</v>
      </c>
      <c r="C222" s="186">
        <v>89324</v>
      </c>
    </row>
    <row r="223" spans="1:26" s="99" customFormat="1" ht="14.5" x14ac:dyDescent="0.35">
      <c r="A223" s="307" t="s">
        <v>10</v>
      </c>
      <c r="B223" s="308" t="s">
        <v>1</v>
      </c>
      <c r="C223" s="186">
        <f>C225</f>
        <v>37244</v>
      </c>
    </row>
    <row r="224" spans="1:26" s="99" customFormat="1" ht="14.5" x14ac:dyDescent="0.35">
      <c r="A224" s="309"/>
      <c r="B224" s="231" t="s">
        <v>2</v>
      </c>
      <c r="C224" s="186">
        <f>C226</f>
        <v>37244</v>
      </c>
    </row>
    <row r="225" spans="1:14" s="103" customFormat="1" ht="14" x14ac:dyDescent="0.3">
      <c r="A225" s="310" t="s">
        <v>26</v>
      </c>
      <c r="B225" s="247" t="s">
        <v>1</v>
      </c>
      <c r="C225" s="186">
        <f>C227</f>
        <v>37244</v>
      </c>
    </row>
    <row r="226" spans="1:14" s="103" customFormat="1" ht="14" x14ac:dyDescent="0.3">
      <c r="A226" s="249"/>
      <c r="B226" s="231" t="s">
        <v>2</v>
      </c>
      <c r="C226" s="186">
        <f>C228</f>
        <v>37244</v>
      </c>
    </row>
    <row r="227" spans="1:14" s="103" customFormat="1" ht="14" x14ac:dyDescent="0.3">
      <c r="A227" s="311" t="s">
        <v>29</v>
      </c>
      <c r="B227" s="308" t="s">
        <v>1</v>
      </c>
      <c r="C227" s="186">
        <f>C229+C231+C233+C235+C237+C239+C241+C243+C245+C247+C249+C251+C253+C255+C257+C259+C261+C263+C265+C267+C269+C271</f>
        <v>37244</v>
      </c>
      <c r="M227" s="304"/>
      <c r="N227" s="304"/>
    </row>
    <row r="228" spans="1:14" s="103" customFormat="1" ht="14" x14ac:dyDescent="0.3">
      <c r="A228" s="311"/>
      <c r="B228" s="231" t="s">
        <v>2</v>
      </c>
      <c r="C228" s="186">
        <f>C230+C232+C234+C236+C238+C240+C242+C244+C246+C248+C250+C252+C254+C256+C258+C260+C262+C264+C266+C268+C270+C272</f>
        <v>37244</v>
      </c>
    </row>
    <row r="229" spans="1:14" s="99" customFormat="1" ht="56" x14ac:dyDescent="0.3">
      <c r="A229" s="312" t="s">
        <v>518</v>
      </c>
      <c r="B229" s="151" t="s">
        <v>1</v>
      </c>
      <c r="C229" s="186">
        <v>2000</v>
      </c>
      <c r="D229" s="91"/>
      <c r="E229" s="91"/>
      <c r="F229" s="91"/>
      <c r="G229" s="91"/>
      <c r="H229" s="91"/>
      <c r="I229" s="91"/>
    </row>
    <row r="230" spans="1:14" s="99" customFormat="1" ht="14" x14ac:dyDescent="0.3">
      <c r="A230" s="162"/>
      <c r="B230" s="73" t="s">
        <v>2</v>
      </c>
      <c r="C230" s="186">
        <v>2000</v>
      </c>
      <c r="D230" s="91"/>
      <c r="E230" s="91"/>
      <c r="F230" s="91"/>
      <c r="G230" s="91"/>
      <c r="H230" s="91"/>
      <c r="I230" s="91"/>
    </row>
    <row r="231" spans="1:14" s="99" customFormat="1" ht="28" x14ac:dyDescent="0.3">
      <c r="A231" s="313" t="s">
        <v>340</v>
      </c>
      <c r="B231" s="151" t="s">
        <v>1</v>
      </c>
      <c r="C231" s="186">
        <v>150</v>
      </c>
      <c r="D231" s="91"/>
      <c r="E231" s="91"/>
      <c r="F231" s="91"/>
      <c r="G231" s="91"/>
      <c r="H231" s="91"/>
      <c r="I231" s="91"/>
    </row>
    <row r="232" spans="1:14" s="99" customFormat="1" ht="14" x14ac:dyDescent="0.3">
      <c r="A232" s="162"/>
      <c r="B232" s="73" t="s">
        <v>2</v>
      </c>
      <c r="C232" s="186">
        <v>150</v>
      </c>
      <c r="D232" s="91"/>
      <c r="E232" s="91"/>
      <c r="F232" s="91"/>
      <c r="G232" s="91"/>
      <c r="H232" s="91"/>
      <c r="I232" s="91"/>
    </row>
    <row r="233" spans="1:14" s="99" customFormat="1" ht="28" x14ac:dyDescent="0.3">
      <c r="A233" s="314" t="s">
        <v>341</v>
      </c>
      <c r="B233" s="151" t="s">
        <v>1</v>
      </c>
      <c r="C233" s="186">
        <v>100</v>
      </c>
      <c r="D233" s="91"/>
      <c r="E233" s="91"/>
      <c r="F233" s="91"/>
      <c r="G233" s="91"/>
      <c r="H233" s="91"/>
      <c r="I233" s="91"/>
    </row>
    <row r="234" spans="1:14" s="99" customFormat="1" ht="14" x14ac:dyDescent="0.3">
      <c r="A234" s="162"/>
      <c r="B234" s="73" t="s">
        <v>2</v>
      </c>
      <c r="C234" s="186">
        <v>100</v>
      </c>
      <c r="D234" s="91"/>
      <c r="E234" s="91"/>
      <c r="F234" s="91"/>
      <c r="G234" s="91"/>
      <c r="H234" s="91"/>
      <c r="I234" s="91"/>
    </row>
    <row r="235" spans="1:14" s="99" customFormat="1" ht="27.75" customHeight="1" x14ac:dyDescent="0.3">
      <c r="A235" s="315" t="s">
        <v>342</v>
      </c>
      <c r="B235" s="151" t="s">
        <v>1</v>
      </c>
      <c r="C235" s="186">
        <v>101</v>
      </c>
      <c r="D235" s="91"/>
      <c r="E235" s="91"/>
      <c r="F235" s="91"/>
      <c r="G235" s="91"/>
      <c r="H235" s="91"/>
      <c r="I235" s="91"/>
    </row>
    <row r="236" spans="1:14" s="99" customFormat="1" ht="14" x14ac:dyDescent="0.3">
      <c r="A236" s="162"/>
      <c r="B236" s="73" t="s">
        <v>2</v>
      </c>
      <c r="C236" s="186">
        <v>101</v>
      </c>
      <c r="D236" s="91"/>
      <c r="E236" s="91"/>
      <c r="F236" s="91"/>
      <c r="G236" s="91"/>
      <c r="H236" s="91"/>
      <c r="I236" s="91"/>
    </row>
    <row r="237" spans="1:14" s="99" customFormat="1" ht="31.5" customHeight="1" x14ac:dyDescent="0.3">
      <c r="A237" s="315" t="s">
        <v>343</v>
      </c>
      <c r="B237" s="151" t="s">
        <v>1</v>
      </c>
      <c r="C237" s="186">
        <v>493</v>
      </c>
      <c r="L237" s="252"/>
    </row>
    <row r="238" spans="1:14" s="99" customFormat="1" ht="14" x14ac:dyDescent="0.3">
      <c r="A238" s="162"/>
      <c r="B238" s="73" t="s">
        <v>2</v>
      </c>
      <c r="C238" s="186">
        <v>493</v>
      </c>
    </row>
    <row r="239" spans="1:14" s="99" customFormat="1" ht="20.25" customHeight="1" x14ac:dyDescent="0.3">
      <c r="A239" s="524" t="s">
        <v>344</v>
      </c>
      <c r="B239" s="151" t="s">
        <v>1</v>
      </c>
      <c r="C239" s="186">
        <v>700</v>
      </c>
    </row>
    <row r="240" spans="1:14" s="99" customFormat="1" ht="21.75" customHeight="1" x14ac:dyDescent="0.3">
      <c r="A240" s="525"/>
      <c r="B240" s="73" t="s">
        <v>2</v>
      </c>
      <c r="C240" s="186">
        <v>700</v>
      </c>
    </row>
    <row r="241" spans="1:9" s="99" customFormat="1" ht="32.25" customHeight="1" x14ac:dyDescent="0.3">
      <c r="A241" s="303" t="s">
        <v>345</v>
      </c>
      <c r="B241" s="151" t="s">
        <v>1</v>
      </c>
      <c r="C241" s="186">
        <v>5500</v>
      </c>
      <c r="D241" s="91"/>
      <c r="E241" s="91"/>
      <c r="F241" s="91"/>
      <c r="G241" s="91"/>
      <c r="H241" s="91"/>
      <c r="I241" s="91"/>
    </row>
    <row r="242" spans="1:9" s="99" customFormat="1" ht="14" x14ac:dyDescent="0.3">
      <c r="A242" s="162"/>
      <c r="B242" s="73" t="s">
        <v>2</v>
      </c>
      <c r="C242" s="186">
        <v>5500</v>
      </c>
      <c r="D242" s="91"/>
      <c r="E242" s="91"/>
      <c r="F242" s="91"/>
      <c r="G242" s="91"/>
      <c r="H242" s="91"/>
      <c r="I242" s="91"/>
    </row>
    <row r="243" spans="1:9" s="103" customFormat="1" ht="28" x14ac:dyDescent="0.3">
      <c r="A243" s="316" t="s">
        <v>346</v>
      </c>
      <c r="B243" s="111" t="s">
        <v>1</v>
      </c>
      <c r="C243" s="206">
        <v>200</v>
      </c>
      <c r="D243" s="95"/>
      <c r="E243" s="95"/>
      <c r="F243" s="95"/>
      <c r="G243" s="95"/>
      <c r="H243" s="95"/>
      <c r="I243" s="95"/>
    </row>
    <row r="244" spans="1:9" s="99" customFormat="1" ht="14.25" customHeight="1" x14ac:dyDescent="0.3">
      <c r="A244" s="162"/>
      <c r="B244" s="73" t="s">
        <v>2</v>
      </c>
      <c r="C244" s="186">
        <v>200</v>
      </c>
      <c r="D244" s="91"/>
      <c r="E244" s="91"/>
      <c r="F244" s="91"/>
      <c r="G244" s="91"/>
      <c r="H244" s="91"/>
      <c r="I244" s="91"/>
    </row>
    <row r="245" spans="1:9" s="99" customFormat="1" ht="28" x14ac:dyDescent="0.3">
      <c r="A245" s="303" t="s">
        <v>347</v>
      </c>
      <c r="B245" s="151" t="s">
        <v>1</v>
      </c>
      <c r="C245" s="186">
        <v>3300</v>
      </c>
      <c r="D245" s="91"/>
      <c r="E245" s="91"/>
      <c r="F245" s="91"/>
      <c r="G245" s="91"/>
      <c r="H245" s="91"/>
      <c r="I245" s="91"/>
    </row>
    <row r="246" spans="1:9" s="99" customFormat="1" ht="14" x14ac:dyDescent="0.3">
      <c r="A246" s="162"/>
      <c r="B246" s="73" t="s">
        <v>2</v>
      </c>
      <c r="C246" s="186">
        <v>3300</v>
      </c>
      <c r="D246" s="91"/>
      <c r="E246" s="91"/>
      <c r="F246" s="91"/>
      <c r="G246" s="91"/>
      <c r="H246" s="91"/>
      <c r="I246" s="91"/>
    </row>
    <row r="247" spans="1:9" s="99" customFormat="1" ht="31" x14ac:dyDescent="0.3">
      <c r="A247" s="317" t="s">
        <v>348</v>
      </c>
      <c r="B247" s="151" t="s">
        <v>1</v>
      </c>
      <c r="C247" s="186">
        <v>550</v>
      </c>
      <c r="D247" s="91"/>
      <c r="E247" s="91"/>
      <c r="F247" s="91"/>
      <c r="G247" s="91"/>
      <c r="H247" s="91"/>
      <c r="I247" s="91"/>
    </row>
    <row r="248" spans="1:9" s="99" customFormat="1" ht="14.25" customHeight="1" x14ac:dyDescent="0.3">
      <c r="A248" s="39"/>
      <c r="B248" s="14" t="s">
        <v>2</v>
      </c>
      <c r="C248" s="186">
        <v>550</v>
      </c>
      <c r="D248" s="91"/>
      <c r="E248" s="91"/>
      <c r="F248" s="91"/>
      <c r="G248" s="91"/>
      <c r="H248" s="91"/>
      <c r="I248" s="91"/>
    </row>
    <row r="249" spans="1:9" s="99" customFormat="1" ht="28" x14ac:dyDescent="0.3">
      <c r="A249" s="303" t="s">
        <v>349</v>
      </c>
      <c r="B249" s="151" t="s">
        <v>1</v>
      </c>
      <c r="C249" s="186">
        <v>3300</v>
      </c>
      <c r="D249" s="91"/>
      <c r="E249" s="91"/>
      <c r="F249" s="91"/>
      <c r="G249" s="91"/>
      <c r="H249" s="91"/>
      <c r="I249" s="91"/>
    </row>
    <row r="250" spans="1:9" s="99" customFormat="1" ht="14" x14ac:dyDescent="0.3">
      <c r="A250" s="162"/>
      <c r="B250" s="73" t="s">
        <v>2</v>
      </c>
      <c r="C250" s="186">
        <v>3300</v>
      </c>
      <c r="D250" s="91"/>
      <c r="E250" s="91"/>
      <c r="F250" s="91"/>
      <c r="G250" s="91"/>
      <c r="H250" s="91"/>
      <c r="I250" s="91"/>
    </row>
    <row r="251" spans="1:9" s="99" customFormat="1" ht="28" x14ac:dyDescent="0.3">
      <c r="A251" s="303" t="s">
        <v>350</v>
      </c>
      <c r="B251" s="151" t="s">
        <v>1</v>
      </c>
      <c r="C251" s="186">
        <v>9300</v>
      </c>
      <c r="D251" s="91"/>
      <c r="E251" s="91"/>
      <c r="F251" s="91"/>
      <c r="G251" s="91"/>
      <c r="H251" s="91"/>
      <c r="I251" s="91"/>
    </row>
    <row r="252" spans="1:9" s="99" customFormat="1" ht="14.25" customHeight="1" x14ac:dyDescent="0.3">
      <c r="A252" s="162"/>
      <c r="B252" s="73" t="s">
        <v>2</v>
      </c>
      <c r="C252" s="186">
        <v>9300</v>
      </c>
      <c r="D252" s="91"/>
      <c r="E252" s="91"/>
      <c r="F252" s="91"/>
      <c r="G252" s="91"/>
      <c r="H252" s="91"/>
      <c r="I252" s="91"/>
    </row>
    <row r="253" spans="1:9" s="99" customFormat="1" ht="44.25" customHeight="1" x14ac:dyDescent="0.3">
      <c r="A253" s="303" t="s">
        <v>351</v>
      </c>
      <c r="B253" s="151" t="s">
        <v>1</v>
      </c>
      <c r="C253" s="186">
        <v>5300</v>
      </c>
      <c r="D253" s="91"/>
      <c r="E253" s="91"/>
      <c r="F253" s="91"/>
      <c r="G253" s="91"/>
      <c r="H253" s="91"/>
      <c r="I253" s="91"/>
    </row>
    <row r="254" spans="1:9" s="99" customFormat="1" ht="14.25" customHeight="1" x14ac:dyDescent="0.3">
      <c r="A254" s="162"/>
      <c r="B254" s="73" t="s">
        <v>2</v>
      </c>
      <c r="C254" s="186">
        <v>5300</v>
      </c>
      <c r="D254" s="91"/>
      <c r="E254" s="91"/>
      <c r="F254" s="91"/>
      <c r="G254" s="91"/>
      <c r="H254" s="91"/>
      <c r="I254" s="91"/>
    </row>
    <row r="255" spans="1:9" s="99" customFormat="1" ht="42" x14ac:dyDescent="0.3">
      <c r="A255" s="313" t="s">
        <v>352</v>
      </c>
      <c r="B255" s="151" t="s">
        <v>1</v>
      </c>
      <c r="C255" s="186">
        <v>200</v>
      </c>
      <c r="D255" s="91"/>
      <c r="E255" s="91"/>
      <c r="F255" s="91"/>
      <c r="G255" s="91"/>
      <c r="H255" s="91"/>
      <c r="I255" s="91"/>
    </row>
    <row r="256" spans="1:9" s="99" customFormat="1" ht="14" x14ac:dyDescent="0.3">
      <c r="A256" s="162"/>
      <c r="B256" s="73" t="s">
        <v>2</v>
      </c>
      <c r="C256" s="186">
        <v>200</v>
      </c>
      <c r="D256" s="91"/>
      <c r="E256" s="91"/>
      <c r="F256" s="91"/>
      <c r="G256" s="91"/>
      <c r="H256" s="91"/>
      <c r="I256" s="91"/>
    </row>
    <row r="257" spans="1:9" s="99" customFormat="1" ht="28" x14ac:dyDescent="0.3">
      <c r="A257" s="303" t="s">
        <v>353</v>
      </c>
      <c r="B257" s="151" t="s">
        <v>1</v>
      </c>
      <c r="C257" s="186">
        <v>100</v>
      </c>
      <c r="D257" s="91"/>
      <c r="E257" s="91"/>
      <c r="F257" s="91"/>
      <c r="G257" s="91"/>
      <c r="H257" s="91"/>
      <c r="I257" s="91"/>
    </row>
    <row r="258" spans="1:9" s="99" customFormat="1" ht="14.25" customHeight="1" x14ac:dyDescent="0.3">
      <c r="A258" s="162"/>
      <c r="B258" s="73" t="s">
        <v>2</v>
      </c>
      <c r="C258" s="186">
        <v>100</v>
      </c>
      <c r="D258" s="91"/>
      <c r="E258" s="91"/>
      <c r="F258" s="91"/>
      <c r="G258" s="91"/>
      <c r="H258" s="91"/>
      <c r="I258" s="91"/>
    </row>
    <row r="259" spans="1:9" s="99" customFormat="1" ht="28" x14ac:dyDescent="0.3">
      <c r="A259" s="303" t="s">
        <v>354</v>
      </c>
      <c r="B259" s="151" t="s">
        <v>1</v>
      </c>
      <c r="C259" s="186">
        <v>500</v>
      </c>
      <c r="D259" s="91"/>
      <c r="E259" s="91"/>
      <c r="F259" s="91"/>
      <c r="G259" s="91"/>
      <c r="H259" s="91"/>
      <c r="I259" s="91"/>
    </row>
    <row r="260" spans="1:9" s="99" customFormat="1" ht="14" x14ac:dyDescent="0.3">
      <c r="A260" s="162"/>
      <c r="B260" s="73" t="s">
        <v>2</v>
      </c>
      <c r="C260" s="186">
        <v>500</v>
      </c>
      <c r="D260" s="91"/>
      <c r="E260" s="91"/>
      <c r="F260" s="91"/>
      <c r="G260" s="91"/>
      <c r="H260" s="91"/>
      <c r="I260" s="91"/>
    </row>
    <row r="261" spans="1:9" s="99" customFormat="1" ht="28" x14ac:dyDescent="0.3">
      <c r="A261" s="303" t="s">
        <v>355</v>
      </c>
      <c r="B261" s="151" t="s">
        <v>1</v>
      </c>
      <c r="C261" s="186">
        <v>500</v>
      </c>
      <c r="D261" s="91"/>
      <c r="E261" s="91"/>
      <c r="F261" s="91"/>
      <c r="G261" s="91"/>
      <c r="H261" s="91"/>
      <c r="I261" s="91"/>
    </row>
    <row r="262" spans="1:9" s="99" customFormat="1" ht="14.25" customHeight="1" x14ac:dyDescent="0.3">
      <c r="A262" s="162"/>
      <c r="B262" s="73" t="s">
        <v>2</v>
      </c>
      <c r="C262" s="186">
        <v>500</v>
      </c>
      <c r="D262" s="91"/>
      <c r="E262" s="91"/>
      <c r="F262" s="91"/>
      <c r="G262" s="91"/>
      <c r="H262" s="91"/>
      <c r="I262" s="91"/>
    </row>
    <row r="263" spans="1:9" s="99" customFormat="1" ht="28" x14ac:dyDescent="0.3">
      <c r="A263" s="303" t="s">
        <v>356</v>
      </c>
      <c r="B263" s="151" t="s">
        <v>1</v>
      </c>
      <c r="C263" s="186">
        <v>1000</v>
      </c>
      <c r="D263" s="91"/>
      <c r="E263" s="91"/>
      <c r="F263" s="91"/>
      <c r="G263" s="91"/>
      <c r="H263" s="91"/>
      <c r="I263" s="91"/>
    </row>
    <row r="264" spans="1:9" s="99" customFormat="1" ht="14.25" customHeight="1" x14ac:dyDescent="0.3">
      <c r="A264" s="162"/>
      <c r="B264" s="73" t="s">
        <v>2</v>
      </c>
      <c r="C264" s="186">
        <v>1000</v>
      </c>
      <c r="D264" s="91"/>
      <c r="E264" s="91"/>
      <c r="F264" s="91"/>
      <c r="G264" s="91"/>
      <c r="H264" s="91"/>
      <c r="I264" s="91"/>
    </row>
    <row r="265" spans="1:9" s="99" customFormat="1" ht="28" x14ac:dyDescent="0.3">
      <c r="A265" s="318" t="s">
        <v>357</v>
      </c>
      <c r="B265" s="151" t="s">
        <v>1</v>
      </c>
      <c r="C265" s="186">
        <v>150</v>
      </c>
      <c r="D265" s="91"/>
      <c r="E265" s="91"/>
      <c r="F265" s="91"/>
      <c r="G265" s="91"/>
      <c r="H265" s="91"/>
      <c r="I265" s="91"/>
    </row>
    <row r="266" spans="1:9" s="99" customFormat="1" ht="14.25" customHeight="1" x14ac:dyDescent="0.3">
      <c r="A266" s="39"/>
      <c r="B266" s="14" t="s">
        <v>2</v>
      </c>
      <c r="C266" s="186">
        <v>150</v>
      </c>
      <c r="D266" s="91"/>
      <c r="E266" s="91"/>
      <c r="F266" s="91"/>
      <c r="G266" s="91"/>
      <c r="H266" s="91"/>
      <c r="I266" s="91"/>
    </row>
    <row r="267" spans="1:9" s="103" customFormat="1" ht="100" x14ac:dyDescent="0.3">
      <c r="A267" s="320" t="s">
        <v>358</v>
      </c>
      <c r="B267" s="111" t="s">
        <v>1</v>
      </c>
      <c r="C267" s="206">
        <v>1000</v>
      </c>
      <c r="D267" s="95"/>
      <c r="E267" s="95"/>
      <c r="F267" s="95"/>
      <c r="G267" s="95"/>
      <c r="H267" s="95"/>
      <c r="I267" s="95"/>
    </row>
    <row r="268" spans="1:9" s="103" customFormat="1" ht="14.25" customHeight="1" x14ac:dyDescent="0.3">
      <c r="A268" s="319"/>
      <c r="B268" s="92" t="s">
        <v>2</v>
      </c>
      <c r="C268" s="206">
        <v>1000</v>
      </c>
      <c r="D268" s="95"/>
      <c r="E268" s="95"/>
      <c r="F268" s="95"/>
      <c r="G268" s="95"/>
      <c r="H268" s="95"/>
      <c r="I268" s="95"/>
    </row>
    <row r="269" spans="1:9" s="103" customFormat="1" ht="42" x14ac:dyDescent="0.25">
      <c r="A269" s="321" t="s">
        <v>359</v>
      </c>
      <c r="B269" s="111" t="s">
        <v>1</v>
      </c>
      <c r="C269" s="94">
        <v>800</v>
      </c>
    </row>
    <row r="270" spans="1:9" s="103" customFormat="1" x14ac:dyDescent="0.25">
      <c r="A270" s="319"/>
      <c r="B270" s="92" t="s">
        <v>2</v>
      </c>
      <c r="C270" s="94">
        <v>800</v>
      </c>
    </row>
    <row r="271" spans="1:9" s="103" customFormat="1" ht="42" x14ac:dyDescent="0.3">
      <c r="A271" s="322" t="s">
        <v>427</v>
      </c>
      <c r="B271" s="111" t="s">
        <v>1</v>
      </c>
      <c r="C271" s="206">
        <v>2000</v>
      </c>
    </row>
    <row r="272" spans="1:9" s="15" customFormat="1" ht="14" x14ac:dyDescent="0.3">
      <c r="A272" s="39"/>
      <c r="B272" s="14" t="s">
        <v>2</v>
      </c>
      <c r="C272" s="189">
        <v>2000</v>
      </c>
    </row>
    <row r="273" spans="1:14" s="15" customFormat="1" ht="14.25" customHeight="1" x14ac:dyDescent="0.3">
      <c r="A273" s="233" t="s">
        <v>73</v>
      </c>
      <c r="B273" s="234" t="s">
        <v>1</v>
      </c>
      <c r="C273" s="213">
        <f>C275</f>
        <v>1432</v>
      </c>
    </row>
    <row r="274" spans="1:14" s="15" customFormat="1" ht="14.25" customHeight="1" x14ac:dyDescent="0.3">
      <c r="A274" s="235" t="s">
        <v>15</v>
      </c>
      <c r="B274" s="236" t="s">
        <v>2</v>
      </c>
      <c r="C274" s="213">
        <f>C276</f>
        <v>1432</v>
      </c>
    </row>
    <row r="275" spans="1:14" s="46" customFormat="1" ht="14" x14ac:dyDescent="0.3">
      <c r="A275" s="229" t="s">
        <v>29</v>
      </c>
      <c r="B275" s="232" t="s">
        <v>1</v>
      </c>
      <c r="C275" s="189">
        <f>C277+C279+C281+C283</f>
        <v>1432</v>
      </c>
      <c r="M275" s="253"/>
      <c r="N275" s="253"/>
    </row>
    <row r="276" spans="1:14" s="46" customFormat="1" ht="14" x14ac:dyDescent="0.3">
      <c r="A276" s="229"/>
      <c r="B276" s="188" t="s">
        <v>2</v>
      </c>
      <c r="C276" s="189">
        <f>C278+C280+C282+C284</f>
        <v>1432</v>
      </c>
    </row>
    <row r="277" spans="1:14" s="99" customFormat="1" ht="28" x14ac:dyDescent="0.3">
      <c r="A277" s="312" t="s">
        <v>361</v>
      </c>
      <c r="B277" s="151" t="s">
        <v>1</v>
      </c>
      <c r="C277" s="186">
        <v>630</v>
      </c>
      <c r="D277" s="91"/>
      <c r="E277" s="91"/>
      <c r="F277" s="91"/>
      <c r="G277" s="91"/>
      <c r="H277" s="91"/>
      <c r="I277" s="91"/>
    </row>
    <row r="278" spans="1:14" s="99" customFormat="1" ht="14.25" customHeight="1" x14ac:dyDescent="0.3">
      <c r="A278" s="162"/>
      <c r="B278" s="73" t="s">
        <v>2</v>
      </c>
      <c r="C278" s="186">
        <v>630</v>
      </c>
      <c r="D278" s="91"/>
      <c r="E278" s="91"/>
      <c r="F278" s="91"/>
      <c r="G278" s="91"/>
      <c r="H278" s="91"/>
      <c r="I278" s="91"/>
    </row>
    <row r="279" spans="1:14" s="99" customFormat="1" ht="56" x14ac:dyDescent="0.3">
      <c r="A279" s="312" t="s">
        <v>362</v>
      </c>
      <c r="B279" s="151" t="s">
        <v>1</v>
      </c>
      <c r="C279" s="186">
        <v>801</v>
      </c>
      <c r="D279" s="91"/>
      <c r="E279" s="91"/>
      <c r="F279" s="91"/>
      <c r="G279" s="91"/>
      <c r="H279" s="91"/>
      <c r="I279" s="91"/>
    </row>
    <row r="280" spans="1:14" s="99" customFormat="1" ht="14.25" customHeight="1" x14ac:dyDescent="0.3">
      <c r="A280" s="162"/>
      <c r="B280" s="73" t="s">
        <v>2</v>
      </c>
      <c r="C280" s="186">
        <v>801</v>
      </c>
      <c r="D280" s="91"/>
      <c r="E280" s="91"/>
      <c r="F280" s="91"/>
      <c r="G280" s="91"/>
      <c r="H280" s="91"/>
      <c r="I280" s="91"/>
    </row>
    <row r="281" spans="1:14" s="99" customFormat="1" ht="42" x14ac:dyDescent="0.3">
      <c r="A281" s="323" t="s">
        <v>434</v>
      </c>
      <c r="B281" s="151" t="s">
        <v>1</v>
      </c>
      <c r="C281" s="186">
        <v>0.04</v>
      </c>
      <c r="D281" s="91"/>
      <c r="E281" s="91"/>
      <c r="F281" s="91"/>
      <c r="G281" s="91"/>
      <c r="H281" s="91"/>
      <c r="I281" s="91"/>
    </row>
    <row r="282" spans="1:14" s="99" customFormat="1" ht="14.25" customHeight="1" x14ac:dyDescent="0.3">
      <c r="A282" s="39"/>
      <c r="B282" s="14" t="s">
        <v>2</v>
      </c>
      <c r="C282" s="186">
        <v>0.04</v>
      </c>
      <c r="D282" s="91"/>
      <c r="E282" s="91"/>
      <c r="F282" s="91"/>
      <c r="G282" s="91"/>
      <c r="H282" s="91"/>
      <c r="I282" s="91"/>
    </row>
    <row r="283" spans="1:14" s="99" customFormat="1" ht="28" x14ac:dyDescent="0.3">
      <c r="A283" s="323" t="s">
        <v>435</v>
      </c>
      <c r="B283" s="151" t="s">
        <v>1</v>
      </c>
      <c r="C283" s="186">
        <v>0.96</v>
      </c>
      <c r="D283" s="91"/>
      <c r="E283" s="91"/>
      <c r="F283" s="91"/>
      <c r="G283" s="91"/>
      <c r="H283" s="91"/>
      <c r="I283" s="91"/>
    </row>
    <row r="284" spans="1:14" s="99" customFormat="1" ht="14.25" customHeight="1" x14ac:dyDescent="0.3">
      <c r="A284" s="39"/>
      <c r="B284" s="14" t="s">
        <v>2</v>
      </c>
      <c r="C284" s="186">
        <v>0.96</v>
      </c>
      <c r="D284" s="91"/>
      <c r="E284" s="91"/>
      <c r="F284" s="91"/>
      <c r="G284" s="91"/>
      <c r="H284" s="91"/>
      <c r="I284" s="91"/>
    </row>
    <row r="285" spans="1:14" ht="13" x14ac:dyDescent="0.3">
      <c r="A285" s="54" t="s">
        <v>42</v>
      </c>
      <c r="B285" s="55"/>
      <c r="C285" s="144"/>
      <c r="D285" s="75"/>
      <c r="E285" s="75"/>
      <c r="F285" s="75"/>
      <c r="G285" s="75"/>
      <c r="H285" s="75"/>
      <c r="I285" s="75"/>
    </row>
    <row r="286" spans="1:14" ht="13" x14ac:dyDescent="0.3">
      <c r="A286" s="107" t="s">
        <v>14</v>
      </c>
      <c r="B286" s="108"/>
      <c r="C286" s="119"/>
      <c r="D286" s="109"/>
      <c r="E286" s="109"/>
      <c r="F286" s="109"/>
      <c r="G286" s="109"/>
      <c r="H286" s="109"/>
      <c r="I286" s="110"/>
    </row>
    <row r="287" spans="1:14" x14ac:dyDescent="0.25">
      <c r="A287" s="90" t="s">
        <v>22</v>
      </c>
      <c r="B287" s="86" t="s">
        <v>1</v>
      </c>
      <c r="C287" s="70">
        <f>C289+C301</f>
        <v>61159.12</v>
      </c>
      <c r="D287" s="44"/>
      <c r="E287" s="44"/>
      <c r="F287" s="44"/>
      <c r="G287" s="44"/>
      <c r="H287" s="44"/>
      <c r="I287" s="91"/>
    </row>
    <row r="288" spans="1:14" x14ac:dyDescent="0.25">
      <c r="A288" s="90"/>
      <c r="B288" s="86" t="s">
        <v>2</v>
      </c>
      <c r="C288" s="70">
        <f>C290+C302</f>
        <v>61159.12</v>
      </c>
      <c r="D288" s="44"/>
      <c r="E288" s="44"/>
      <c r="F288" s="44"/>
      <c r="G288" s="44"/>
      <c r="H288" s="44"/>
      <c r="I288" s="91"/>
    </row>
    <row r="289" spans="1:9" ht="13" x14ac:dyDescent="0.3">
      <c r="A289" s="34" t="s">
        <v>28</v>
      </c>
      <c r="B289" s="5" t="s">
        <v>1</v>
      </c>
      <c r="C289" s="28">
        <f>C291+C293+C295</f>
        <v>21052</v>
      </c>
      <c r="D289" s="44"/>
      <c r="E289" s="44"/>
      <c r="F289" s="44"/>
      <c r="G289" s="44"/>
      <c r="H289" s="44"/>
      <c r="I289" s="44"/>
    </row>
    <row r="290" spans="1:9" ht="13" x14ac:dyDescent="0.3">
      <c r="A290" s="10" t="s">
        <v>20</v>
      </c>
      <c r="B290" s="7" t="s">
        <v>2</v>
      </c>
      <c r="C290" s="28">
        <f>C292+C294+C296</f>
        <v>21052</v>
      </c>
      <c r="D290" s="44"/>
      <c r="E290" s="44"/>
      <c r="F290" s="44"/>
      <c r="G290" s="44"/>
      <c r="H290" s="44"/>
      <c r="I290" s="44"/>
    </row>
    <row r="291" spans="1:9" ht="13" x14ac:dyDescent="0.3">
      <c r="A291" s="66" t="s">
        <v>37</v>
      </c>
      <c r="B291" s="63" t="s">
        <v>1</v>
      </c>
      <c r="C291" s="70">
        <f>C374</f>
        <v>487</v>
      </c>
    </row>
    <row r="292" spans="1:9" ht="13" x14ac:dyDescent="0.3">
      <c r="A292" s="11"/>
      <c r="B292" s="42" t="s">
        <v>2</v>
      </c>
      <c r="C292" s="70">
        <f>C375</f>
        <v>487</v>
      </c>
    </row>
    <row r="293" spans="1:9" s="46" customFormat="1" ht="26" x14ac:dyDescent="0.3">
      <c r="A293" s="198" t="s">
        <v>89</v>
      </c>
      <c r="B293" s="62" t="s">
        <v>1</v>
      </c>
      <c r="C293" s="48">
        <f>C314</f>
        <v>1389</v>
      </c>
    </row>
    <row r="294" spans="1:9" s="46" customFormat="1" ht="13" x14ac:dyDescent="0.3">
      <c r="A294" s="11"/>
      <c r="B294" s="42" t="s">
        <v>2</v>
      </c>
      <c r="C294" s="48">
        <f>C315</f>
        <v>1389</v>
      </c>
    </row>
    <row r="295" spans="1:9" ht="13" x14ac:dyDescent="0.3">
      <c r="A295" s="12" t="s">
        <v>10</v>
      </c>
      <c r="B295" s="6" t="s">
        <v>1</v>
      </c>
      <c r="C295" s="19">
        <f>C297</f>
        <v>19176</v>
      </c>
      <c r="D295" s="44"/>
      <c r="E295" s="44"/>
      <c r="F295" s="44"/>
      <c r="G295" s="44"/>
      <c r="H295" s="44"/>
      <c r="I295" s="44"/>
    </row>
    <row r="296" spans="1:9" ht="13" x14ac:dyDescent="0.3">
      <c r="A296" s="11"/>
      <c r="B296" s="7" t="s">
        <v>2</v>
      </c>
      <c r="C296" s="19">
        <f>C298</f>
        <v>19176</v>
      </c>
      <c r="D296" s="44"/>
      <c r="E296" s="44"/>
      <c r="F296" s="44"/>
      <c r="G296" s="44"/>
      <c r="H296" s="44"/>
      <c r="I296" s="44"/>
    </row>
    <row r="297" spans="1:9" ht="13" x14ac:dyDescent="0.3">
      <c r="A297" s="12" t="s">
        <v>13</v>
      </c>
      <c r="B297" s="5" t="s">
        <v>1</v>
      </c>
      <c r="C297" s="19">
        <f>C299</f>
        <v>19176</v>
      </c>
      <c r="D297" s="44"/>
      <c r="E297" s="44"/>
      <c r="F297" s="44"/>
      <c r="G297" s="44"/>
      <c r="H297" s="44"/>
      <c r="I297" s="44"/>
    </row>
    <row r="298" spans="1:9" x14ac:dyDescent="0.25">
      <c r="A298" s="9"/>
      <c r="B298" s="7" t="s">
        <v>2</v>
      </c>
      <c r="C298" s="19">
        <f>C300</f>
        <v>19176</v>
      </c>
      <c r="D298" s="44"/>
      <c r="E298" s="44"/>
      <c r="F298" s="44"/>
      <c r="G298" s="44"/>
      <c r="H298" s="44"/>
      <c r="I298" s="44"/>
    </row>
    <row r="299" spans="1:9" x14ac:dyDescent="0.25">
      <c r="A299" s="25" t="s">
        <v>29</v>
      </c>
      <c r="B299" s="13" t="s">
        <v>1</v>
      </c>
      <c r="C299" s="19">
        <f>C322+C363+C389</f>
        <v>19176</v>
      </c>
      <c r="D299" s="44"/>
      <c r="E299" s="44"/>
      <c r="F299" s="44"/>
      <c r="G299" s="44"/>
      <c r="H299" s="44"/>
      <c r="I299" s="44"/>
    </row>
    <row r="300" spans="1:9" x14ac:dyDescent="0.25">
      <c r="A300" s="9"/>
      <c r="B300" s="14" t="s">
        <v>2</v>
      </c>
      <c r="C300" s="19">
        <f>C323+C364+C390</f>
        <v>19176</v>
      </c>
      <c r="D300" s="44"/>
      <c r="E300" s="44"/>
      <c r="F300" s="44"/>
      <c r="G300" s="44"/>
      <c r="H300" s="44"/>
      <c r="I300" s="44"/>
    </row>
    <row r="301" spans="1:9" ht="13" x14ac:dyDescent="0.3">
      <c r="A301" s="34" t="s">
        <v>43</v>
      </c>
      <c r="B301" s="5" t="s">
        <v>1</v>
      </c>
      <c r="C301" s="28">
        <f t="shared" ref="C301:C306" si="12">C303</f>
        <v>40107.120000000003</v>
      </c>
      <c r="D301" s="44"/>
      <c r="E301" s="44"/>
      <c r="F301" s="44"/>
      <c r="G301" s="44"/>
      <c r="H301" s="44"/>
      <c r="I301" s="44"/>
    </row>
    <row r="302" spans="1:9" ht="13" x14ac:dyDescent="0.3">
      <c r="A302" s="10" t="s">
        <v>9</v>
      </c>
      <c r="B302" s="7" t="s">
        <v>2</v>
      </c>
      <c r="C302" s="28">
        <f t="shared" si="12"/>
        <v>40107.120000000003</v>
      </c>
      <c r="D302" s="44"/>
      <c r="E302" s="44"/>
      <c r="F302" s="44"/>
      <c r="G302" s="44"/>
      <c r="H302" s="44"/>
      <c r="I302" s="44"/>
    </row>
    <row r="303" spans="1:9" ht="13" x14ac:dyDescent="0.3">
      <c r="A303" s="12" t="s">
        <v>10</v>
      </c>
      <c r="B303" s="6" t="s">
        <v>1</v>
      </c>
      <c r="C303" s="19">
        <f t="shared" si="12"/>
        <v>40107.120000000003</v>
      </c>
      <c r="D303" s="44"/>
      <c r="E303" s="44"/>
      <c r="F303" s="44"/>
      <c r="G303" s="44"/>
      <c r="H303" s="44"/>
      <c r="I303" s="44"/>
    </row>
    <row r="304" spans="1:9" ht="13" x14ac:dyDescent="0.3">
      <c r="A304" s="11"/>
      <c r="B304" s="7" t="s">
        <v>2</v>
      </c>
      <c r="C304" s="19">
        <f t="shared" si="12"/>
        <v>40107.120000000003</v>
      </c>
      <c r="D304" s="44"/>
      <c r="E304" s="44"/>
      <c r="F304" s="44"/>
      <c r="G304" s="44"/>
      <c r="H304" s="44"/>
      <c r="I304" s="44"/>
    </row>
    <row r="305" spans="1:9" ht="13" x14ac:dyDescent="0.3">
      <c r="A305" s="12" t="s">
        <v>13</v>
      </c>
      <c r="B305" s="5" t="s">
        <v>1</v>
      </c>
      <c r="C305" s="19">
        <f t="shared" si="12"/>
        <v>40107.120000000003</v>
      </c>
      <c r="D305" s="44"/>
      <c r="E305" s="44"/>
      <c r="F305" s="44"/>
      <c r="G305" s="44"/>
      <c r="H305" s="44"/>
      <c r="I305" s="44"/>
    </row>
    <row r="306" spans="1:9" x14ac:dyDescent="0.25">
      <c r="A306" s="9"/>
      <c r="B306" s="7" t="s">
        <v>2</v>
      </c>
      <c r="C306" s="19">
        <f t="shared" si="12"/>
        <v>40107.120000000003</v>
      </c>
      <c r="D306" s="44"/>
      <c r="E306" s="44"/>
      <c r="F306" s="44"/>
      <c r="G306" s="44"/>
      <c r="H306" s="44"/>
      <c r="I306" s="44"/>
    </row>
    <row r="307" spans="1:9" x14ac:dyDescent="0.25">
      <c r="A307" s="25" t="s">
        <v>29</v>
      </c>
      <c r="B307" s="13" t="s">
        <v>1</v>
      </c>
      <c r="C307" s="19">
        <f>C337+C350</f>
        <v>40107.120000000003</v>
      </c>
      <c r="D307" s="44"/>
      <c r="E307" s="44"/>
      <c r="F307" s="44"/>
      <c r="G307" s="44"/>
      <c r="H307" s="44"/>
      <c r="I307" s="44"/>
    </row>
    <row r="308" spans="1:9" x14ac:dyDescent="0.25">
      <c r="A308" s="9"/>
      <c r="B308" s="14" t="s">
        <v>2</v>
      </c>
      <c r="C308" s="19">
        <f>C338+C351</f>
        <v>40107.120000000003</v>
      </c>
      <c r="D308" s="44"/>
      <c r="E308" s="44"/>
      <c r="F308" s="44"/>
      <c r="G308" s="44"/>
      <c r="H308" s="44"/>
      <c r="I308" s="44"/>
    </row>
    <row r="309" spans="1:9" ht="13" x14ac:dyDescent="0.3">
      <c r="A309" s="176" t="s">
        <v>18</v>
      </c>
      <c r="B309" s="177"/>
      <c r="C309" s="178"/>
      <c r="D309" s="126"/>
      <c r="E309" s="127"/>
      <c r="F309" s="126"/>
      <c r="G309" s="126"/>
      <c r="H309" s="126"/>
      <c r="I309" s="126"/>
    </row>
    <row r="310" spans="1:9" ht="13" x14ac:dyDescent="0.3">
      <c r="A310" s="152" t="s">
        <v>14</v>
      </c>
      <c r="B310" s="62" t="s">
        <v>1</v>
      </c>
      <c r="C310" s="48">
        <f t="shared" ref="C310:C311" si="13">C312</f>
        <v>2354</v>
      </c>
      <c r="D310" s="128"/>
      <c r="E310" s="128"/>
      <c r="F310" s="128"/>
      <c r="G310" s="128"/>
      <c r="H310" s="128"/>
      <c r="I310" s="128"/>
    </row>
    <row r="311" spans="1:9" x14ac:dyDescent="0.25">
      <c r="A311" s="22" t="s">
        <v>48</v>
      </c>
      <c r="B311" s="14" t="s">
        <v>2</v>
      </c>
      <c r="C311" s="48">
        <f t="shared" si="13"/>
        <v>2354</v>
      </c>
    </row>
    <row r="312" spans="1:9" ht="13" x14ac:dyDescent="0.3">
      <c r="A312" s="146" t="s">
        <v>28</v>
      </c>
      <c r="B312" s="13" t="s">
        <v>1</v>
      </c>
      <c r="C312" s="43">
        <f>C314+C318</f>
        <v>2354</v>
      </c>
    </row>
    <row r="313" spans="1:9" x14ac:dyDescent="0.25">
      <c r="A313" s="22" t="s">
        <v>49</v>
      </c>
      <c r="B313" s="14" t="s">
        <v>2</v>
      </c>
      <c r="C313" s="43">
        <f>C315+C319</f>
        <v>2354</v>
      </c>
    </row>
    <row r="314" spans="1:9" s="46" customFormat="1" ht="26" x14ac:dyDescent="0.3">
      <c r="A314" s="198" t="s">
        <v>89</v>
      </c>
      <c r="B314" s="62" t="s">
        <v>1</v>
      </c>
      <c r="C314" s="48">
        <f>C316</f>
        <v>1389</v>
      </c>
    </row>
    <row r="315" spans="1:9" s="46" customFormat="1" ht="15" customHeight="1" x14ac:dyDescent="0.3">
      <c r="A315" s="11"/>
      <c r="B315" s="42" t="s">
        <v>2</v>
      </c>
      <c r="C315" s="48">
        <f>C317</f>
        <v>1389</v>
      </c>
    </row>
    <row r="316" spans="1:9" s="103" customFormat="1" ht="28" x14ac:dyDescent="0.25">
      <c r="A316" s="324" t="s">
        <v>144</v>
      </c>
      <c r="B316" s="111" t="s">
        <v>1</v>
      </c>
      <c r="C316" s="94">
        <v>1389</v>
      </c>
    </row>
    <row r="317" spans="1:9" s="103" customFormat="1" x14ac:dyDescent="0.25">
      <c r="A317" s="160"/>
      <c r="B317" s="92" t="s">
        <v>2</v>
      </c>
      <c r="C317" s="94">
        <v>1389</v>
      </c>
    </row>
    <row r="318" spans="1:9" s="103" customFormat="1" ht="14.5" x14ac:dyDescent="0.35">
      <c r="A318" s="325" t="s">
        <v>10</v>
      </c>
      <c r="B318" s="238" t="s">
        <v>1</v>
      </c>
      <c r="C318" s="242">
        <f t="shared" ref="C318:C321" si="14">C320</f>
        <v>965</v>
      </c>
    </row>
    <row r="319" spans="1:9" s="103" customFormat="1" ht="14.5" x14ac:dyDescent="0.35">
      <c r="A319" s="326"/>
      <c r="B319" s="239" t="s">
        <v>2</v>
      </c>
      <c r="C319" s="242">
        <f t="shared" si="14"/>
        <v>965</v>
      </c>
    </row>
    <row r="320" spans="1:9" s="103" customFormat="1" ht="14.5" x14ac:dyDescent="0.35">
      <c r="A320" s="325" t="s">
        <v>13</v>
      </c>
      <c r="B320" s="238" t="s">
        <v>1</v>
      </c>
      <c r="C320" s="206">
        <f t="shared" si="14"/>
        <v>965</v>
      </c>
      <c r="D320" s="94">
        <f>D322</f>
        <v>0</v>
      </c>
    </row>
    <row r="321" spans="1:5" s="103" customFormat="1" ht="14" x14ac:dyDescent="0.3">
      <c r="A321" s="243"/>
      <c r="B321" s="239" t="s">
        <v>2</v>
      </c>
      <c r="C321" s="206">
        <f t="shared" si="14"/>
        <v>965</v>
      </c>
    </row>
    <row r="322" spans="1:5" s="103" customFormat="1" ht="14" x14ac:dyDescent="0.3">
      <c r="A322" s="327" t="s">
        <v>29</v>
      </c>
      <c r="B322" s="238" t="s">
        <v>1</v>
      </c>
      <c r="C322" s="206">
        <f>C324+C326</f>
        <v>965</v>
      </c>
    </row>
    <row r="323" spans="1:5" s="103" customFormat="1" ht="14" x14ac:dyDescent="0.3">
      <c r="A323" s="243"/>
      <c r="B323" s="239" t="s">
        <v>2</v>
      </c>
      <c r="C323" s="206">
        <f>C325+C327</f>
        <v>965</v>
      </c>
    </row>
    <row r="324" spans="1:5" s="103" customFormat="1" ht="43.5" customHeight="1" x14ac:dyDescent="0.3">
      <c r="A324" s="322" t="s">
        <v>149</v>
      </c>
      <c r="B324" s="111" t="s">
        <v>1</v>
      </c>
      <c r="C324" s="206">
        <v>815</v>
      </c>
    </row>
    <row r="325" spans="1:5" s="103" customFormat="1" ht="14" x14ac:dyDescent="0.3">
      <c r="A325" s="160"/>
      <c r="B325" s="92" t="s">
        <v>2</v>
      </c>
      <c r="C325" s="206">
        <v>815</v>
      </c>
    </row>
    <row r="326" spans="1:5" s="103" customFormat="1" ht="44.25" customHeight="1" x14ac:dyDescent="0.3">
      <c r="A326" s="322" t="s">
        <v>421</v>
      </c>
      <c r="B326" s="111" t="s">
        <v>1</v>
      </c>
      <c r="C326" s="206">
        <v>150</v>
      </c>
    </row>
    <row r="327" spans="1:5" s="103" customFormat="1" ht="14" x14ac:dyDescent="0.3">
      <c r="A327" s="160"/>
      <c r="B327" s="92" t="s">
        <v>2</v>
      </c>
      <c r="C327" s="206">
        <v>150</v>
      </c>
    </row>
    <row r="328" spans="1:5" s="46" customFormat="1" ht="13" x14ac:dyDescent="0.3">
      <c r="A328" s="484" t="s">
        <v>40</v>
      </c>
      <c r="B328" s="485"/>
      <c r="C328" s="485"/>
    </row>
    <row r="329" spans="1:5" ht="13" x14ac:dyDescent="0.3">
      <c r="A329" s="78" t="s">
        <v>14</v>
      </c>
      <c r="B329" s="13" t="s">
        <v>1</v>
      </c>
      <c r="C329" s="94">
        <f t="shared" ref="C329:C336" si="15">C331</f>
        <v>1720</v>
      </c>
      <c r="E329" s="102"/>
    </row>
    <row r="330" spans="1:5" x14ac:dyDescent="0.25">
      <c r="A330" s="22" t="s">
        <v>15</v>
      </c>
      <c r="B330" s="14" t="s">
        <v>2</v>
      </c>
      <c r="C330" s="94">
        <f t="shared" si="15"/>
        <v>1720</v>
      </c>
    </row>
    <row r="331" spans="1:5" ht="13" x14ac:dyDescent="0.3">
      <c r="A331" s="34" t="s">
        <v>43</v>
      </c>
      <c r="B331" s="5" t="s">
        <v>1</v>
      </c>
      <c r="C331" s="30">
        <f t="shared" si="15"/>
        <v>1720</v>
      </c>
    </row>
    <row r="332" spans="1:5" ht="13" x14ac:dyDescent="0.3">
      <c r="A332" s="10" t="s">
        <v>9</v>
      </c>
      <c r="B332" s="7" t="s">
        <v>2</v>
      </c>
      <c r="C332" s="30">
        <f t="shared" si="15"/>
        <v>1720</v>
      </c>
    </row>
    <row r="333" spans="1:5" ht="13" x14ac:dyDescent="0.3">
      <c r="A333" s="12" t="s">
        <v>10</v>
      </c>
      <c r="B333" s="6" t="s">
        <v>1</v>
      </c>
      <c r="C333" s="97">
        <f t="shared" si="15"/>
        <v>1720</v>
      </c>
    </row>
    <row r="334" spans="1:5" ht="13" x14ac:dyDescent="0.3">
      <c r="A334" s="11"/>
      <c r="B334" s="7" t="s">
        <v>2</v>
      </c>
      <c r="C334" s="97">
        <f t="shared" si="15"/>
        <v>1720</v>
      </c>
    </row>
    <row r="335" spans="1:5" x14ac:dyDescent="0.25">
      <c r="A335" s="20" t="s">
        <v>26</v>
      </c>
      <c r="B335" s="13" t="s">
        <v>1</v>
      </c>
      <c r="C335" s="97">
        <f t="shared" si="15"/>
        <v>1720</v>
      </c>
    </row>
    <row r="336" spans="1:5" x14ac:dyDescent="0.25">
      <c r="A336" s="20"/>
      <c r="B336" s="14" t="s">
        <v>2</v>
      </c>
      <c r="C336" s="97">
        <f t="shared" si="15"/>
        <v>1720</v>
      </c>
    </row>
    <row r="337" spans="1:9" x14ac:dyDescent="0.25">
      <c r="A337" s="21" t="s">
        <v>27</v>
      </c>
      <c r="B337" s="13" t="s">
        <v>1</v>
      </c>
      <c r="C337" s="97">
        <f>C339</f>
        <v>1720</v>
      </c>
    </row>
    <row r="338" spans="1:9" x14ac:dyDescent="0.25">
      <c r="A338" s="20"/>
      <c r="B338" s="14" t="s">
        <v>2</v>
      </c>
      <c r="C338" s="97">
        <f>C340</f>
        <v>1720</v>
      </c>
    </row>
    <row r="339" spans="1:9" s="69" customFormat="1" ht="14" x14ac:dyDescent="0.3">
      <c r="A339" s="272" t="s">
        <v>382</v>
      </c>
      <c r="B339" s="29" t="s">
        <v>1</v>
      </c>
      <c r="C339" s="28">
        <f>C341</f>
        <v>1720</v>
      </c>
    </row>
    <row r="340" spans="1:9" s="69" customFormat="1" ht="13" x14ac:dyDescent="0.3">
      <c r="A340" s="33"/>
      <c r="B340" s="31" t="s">
        <v>2</v>
      </c>
      <c r="C340" s="28">
        <f>C342</f>
        <v>1720</v>
      </c>
    </row>
    <row r="341" spans="1:9" s="103" customFormat="1" ht="14" x14ac:dyDescent="0.3">
      <c r="A341" s="327" t="s">
        <v>200</v>
      </c>
      <c r="B341" s="111" t="s">
        <v>1</v>
      </c>
      <c r="C341" s="94">
        <v>1720</v>
      </c>
    </row>
    <row r="342" spans="1:9" s="103" customFormat="1" x14ac:dyDescent="0.25">
      <c r="A342" s="160"/>
      <c r="B342" s="92" t="s">
        <v>2</v>
      </c>
      <c r="C342" s="48">
        <v>1720</v>
      </c>
    </row>
    <row r="343" spans="1:9" s="46" customFormat="1" ht="13" x14ac:dyDescent="0.3">
      <c r="A343" s="510" t="s">
        <v>36</v>
      </c>
      <c r="B343" s="510"/>
      <c r="C343" s="510"/>
    </row>
    <row r="344" spans="1:9" s="46" customFormat="1" x14ac:dyDescent="0.25">
      <c r="A344" s="21" t="s">
        <v>14</v>
      </c>
      <c r="B344" s="13" t="s">
        <v>1</v>
      </c>
      <c r="C344" s="48">
        <f t="shared" ref="C344:C351" si="16">C346</f>
        <v>38387.120000000003</v>
      </c>
      <c r="E344" s="103"/>
    </row>
    <row r="345" spans="1:9" s="46" customFormat="1" x14ac:dyDescent="0.25">
      <c r="A345" s="22" t="s">
        <v>15</v>
      </c>
      <c r="B345" s="14" t="s">
        <v>2</v>
      </c>
      <c r="C345" s="48">
        <f t="shared" si="16"/>
        <v>38387.120000000003</v>
      </c>
      <c r="E345" s="103"/>
    </row>
    <row r="346" spans="1:9" s="46" customFormat="1" ht="13" x14ac:dyDescent="0.3">
      <c r="A346" s="26" t="s">
        <v>17</v>
      </c>
      <c r="B346" s="62" t="s">
        <v>1</v>
      </c>
      <c r="C346" s="48">
        <f t="shared" si="16"/>
        <v>38387.120000000003</v>
      </c>
      <c r="E346" s="103"/>
    </row>
    <row r="347" spans="1:9" s="46" customFormat="1" x14ac:dyDescent="0.25">
      <c r="A347" s="10" t="s">
        <v>9</v>
      </c>
      <c r="B347" s="42" t="s">
        <v>2</v>
      </c>
      <c r="C347" s="48">
        <f t="shared" si="16"/>
        <v>38387.120000000003</v>
      </c>
    </row>
    <row r="348" spans="1:9" s="46" customFormat="1" ht="13" x14ac:dyDescent="0.3">
      <c r="A348" s="12" t="s">
        <v>10</v>
      </c>
      <c r="B348" s="63" t="s">
        <v>1</v>
      </c>
      <c r="C348" s="48">
        <f t="shared" si="16"/>
        <v>38387.120000000003</v>
      </c>
    </row>
    <row r="349" spans="1:9" s="46" customFormat="1" ht="13" x14ac:dyDescent="0.3">
      <c r="A349" s="11"/>
      <c r="B349" s="42" t="s">
        <v>2</v>
      </c>
      <c r="C349" s="48">
        <f t="shared" si="16"/>
        <v>38387.120000000003</v>
      </c>
    </row>
    <row r="350" spans="1:9" s="46" customFormat="1" x14ac:dyDescent="0.25">
      <c r="A350" s="25" t="s">
        <v>29</v>
      </c>
      <c r="B350" s="13" t="s">
        <v>1</v>
      </c>
      <c r="C350" s="48">
        <f t="shared" si="16"/>
        <v>38387.120000000003</v>
      </c>
      <c r="D350" s="44"/>
      <c r="E350" s="44"/>
      <c r="F350" s="44"/>
      <c r="G350" s="44"/>
      <c r="H350" s="44"/>
      <c r="I350" s="44"/>
    </row>
    <row r="351" spans="1:9" s="46" customFormat="1" x14ac:dyDescent="0.25">
      <c r="A351" s="10"/>
      <c r="B351" s="14" t="s">
        <v>2</v>
      </c>
      <c r="C351" s="48">
        <f t="shared" si="16"/>
        <v>38387.120000000003</v>
      </c>
      <c r="D351" s="44"/>
      <c r="E351" s="44"/>
      <c r="F351" s="44"/>
      <c r="G351" s="44"/>
      <c r="H351" s="44"/>
      <c r="I351" s="44"/>
    </row>
    <row r="352" spans="1:9" s="170" customFormat="1" ht="13" x14ac:dyDescent="0.3">
      <c r="A352" s="165" t="s">
        <v>69</v>
      </c>
      <c r="B352" s="166" t="s">
        <v>1</v>
      </c>
      <c r="C352" s="167">
        <f>C354</f>
        <v>38387.120000000003</v>
      </c>
    </row>
    <row r="353" spans="1:22" s="170" customFormat="1" x14ac:dyDescent="0.25">
      <c r="A353" s="168"/>
      <c r="B353" s="169" t="s">
        <v>2</v>
      </c>
      <c r="C353" s="167">
        <f>C355</f>
        <v>38387.120000000003</v>
      </c>
    </row>
    <row r="354" spans="1:22" s="103" customFormat="1" ht="21" customHeight="1" x14ac:dyDescent="0.25">
      <c r="A354" s="302" t="s">
        <v>119</v>
      </c>
      <c r="B354" s="111" t="s">
        <v>1</v>
      </c>
      <c r="C354" s="94">
        <v>38387.120000000003</v>
      </c>
    </row>
    <row r="355" spans="1:22" s="103" customFormat="1" x14ac:dyDescent="0.25">
      <c r="A355" s="160"/>
      <c r="B355" s="92" t="s">
        <v>2</v>
      </c>
      <c r="C355" s="48">
        <v>38387.120000000003</v>
      </c>
    </row>
    <row r="356" spans="1:22" s="53" customFormat="1" ht="13" x14ac:dyDescent="0.3">
      <c r="A356" s="510" t="s">
        <v>33</v>
      </c>
      <c r="B356" s="510"/>
      <c r="C356" s="510"/>
      <c r="D356"/>
      <c r="E356"/>
      <c r="F356"/>
      <c r="G356"/>
      <c r="H356"/>
      <c r="I356"/>
      <c r="J356"/>
      <c r="K356"/>
      <c r="L356"/>
      <c r="M356"/>
      <c r="N356"/>
      <c r="O356"/>
      <c r="P356"/>
      <c r="Q356"/>
      <c r="R356"/>
      <c r="S356"/>
      <c r="T356"/>
      <c r="U356"/>
      <c r="V356"/>
    </row>
    <row r="357" spans="1:22" s="96" customFormat="1" ht="18" customHeight="1" x14ac:dyDescent="0.25">
      <c r="A357" s="21" t="s">
        <v>14</v>
      </c>
      <c r="B357" s="190" t="s">
        <v>1</v>
      </c>
      <c r="C357" s="48">
        <f t="shared" ref="C357:C366" si="17">C359</f>
        <v>973</v>
      </c>
    </row>
    <row r="358" spans="1:22" s="103" customFormat="1" x14ac:dyDescent="0.25">
      <c r="A358" s="22" t="s">
        <v>15</v>
      </c>
      <c r="B358" s="92" t="s">
        <v>2</v>
      </c>
      <c r="C358" s="48">
        <f t="shared" si="17"/>
        <v>973</v>
      </c>
    </row>
    <row r="359" spans="1:22" ht="13" x14ac:dyDescent="0.3">
      <c r="A359" s="146" t="s">
        <v>28</v>
      </c>
      <c r="B359" s="13" t="s">
        <v>1</v>
      </c>
      <c r="C359" s="28">
        <f t="shared" si="17"/>
        <v>973</v>
      </c>
    </row>
    <row r="360" spans="1:22" ht="13" x14ac:dyDescent="0.3">
      <c r="A360" s="22" t="s">
        <v>49</v>
      </c>
      <c r="B360" s="14" t="s">
        <v>2</v>
      </c>
      <c r="C360" s="28">
        <f t="shared" si="17"/>
        <v>973</v>
      </c>
    </row>
    <row r="361" spans="1:22" s="103" customFormat="1" ht="18" customHeight="1" x14ac:dyDescent="0.25">
      <c r="A361" s="216" t="s">
        <v>10</v>
      </c>
      <c r="B361" s="111" t="s">
        <v>1</v>
      </c>
      <c r="C361" s="48">
        <f t="shared" si="17"/>
        <v>973</v>
      </c>
    </row>
    <row r="362" spans="1:22" s="103" customFormat="1" ht="15" customHeight="1" x14ac:dyDescent="0.3">
      <c r="A362" s="11"/>
      <c r="B362" s="92" t="s">
        <v>2</v>
      </c>
      <c r="C362" s="48">
        <f t="shared" si="17"/>
        <v>973</v>
      </c>
    </row>
    <row r="363" spans="1:22" s="103" customFormat="1" ht="15.75" customHeight="1" x14ac:dyDescent="0.25">
      <c r="A363" s="217" t="s">
        <v>29</v>
      </c>
      <c r="B363" s="111" t="s">
        <v>1</v>
      </c>
      <c r="C363" s="48">
        <f t="shared" si="17"/>
        <v>973</v>
      </c>
    </row>
    <row r="364" spans="1:22" s="103" customFormat="1" ht="15" customHeight="1" x14ac:dyDescent="0.25">
      <c r="A364" s="10"/>
      <c r="B364" s="92" t="s">
        <v>2</v>
      </c>
      <c r="C364" s="48">
        <f t="shared" si="17"/>
        <v>973</v>
      </c>
    </row>
    <row r="365" spans="1:22" s="46" customFormat="1" ht="28" x14ac:dyDescent="0.25">
      <c r="A365" s="277" t="s">
        <v>303</v>
      </c>
      <c r="B365" s="62" t="s">
        <v>1</v>
      </c>
      <c r="C365" s="48">
        <f t="shared" si="17"/>
        <v>973</v>
      </c>
    </row>
    <row r="366" spans="1:22" s="46" customFormat="1" ht="13" x14ac:dyDescent="0.3">
      <c r="A366" s="11"/>
      <c r="B366" s="42" t="s">
        <v>2</v>
      </c>
      <c r="C366" s="48">
        <f t="shared" si="17"/>
        <v>973</v>
      </c>
    </row>
    <row r="367" spans="1:22" s="103" customFormat="1" ht="28" x14ac:dyDescent="0.25">
      <c r="A367" s="322" t="s">
        <v>304</v>
      </c>
      <c r="B367" s="111" t="s">
        <v>1</v>
      </c>
      <c r="C367" s="94">
        <v>973</v>
      </c>
    </row>
    <row r="368" spans="1:22" s="103" customFormat="1" ht="15" customHeight="1" x14ac:dyDescent="0.3">
      <c r="A368" s="87"/>
      <c r="B368" s="92" t="s">
        <v>2</v>
      </c>
      <c r="C368" s="94">
        <v>973</v>
      </c>
    </row>
    <row r="369" spans="1:9" s="103" customFormat="1" ht="13" x14ac:dyDescent="0.3">
      <c r="A369" s="328" t="s">
        <v>75</v>
      </c>
      <c r="B369" s="329"/>
      <c r="C369" s="330"/>
    </row>
    <row r="370" spans="1:9" s="99" customFormat="1" ht="13" x14ac:dyDescent="0.3">
      <c r="A370" s="331" t="s">
        <v>14</v>
      </c>
      <c r="B370" s="332" t="s">
        <v>1</v>
      </c>
      <c r="C370" s="333">
        <f>C372</f>
        <v>487</v>
      </c>
    </row>
    <row r="371" spans="1:9" s="99" customFormat="1" ht="13" x14ac:dyDescent="0.3">
      <c r="A371" s="162" t="s">
        <v>15</v>
      </c>
      <c r="B371" s="73" t="s">
        <v>2</v>
      </c>
      <c r="C371" s="333">
        <f>C373</f>
        <v>487</v>
      </c>
    </row>
    <row r="372" spans="1:9" s="103" customFormat="1" ht="13" x14ac:dyDescent="0.3">
      <c r="A372" s="334" t="s">
        <v>28</v>
      </c>
      <c r="B372" s="151" t="s">
        <v>1</v>
      </c>
      <c r="C372" s="30">
        <f t="shared" ref="C372:C373" si="18">C374</f>
        <v>487</v>
      </c>
    </row>
    <row r="373" spans="1:9" s="103" customFormat="1" ht="13" x14ac:dyDescent="0.3">
      <c r="A373" s="84" t="s">
        <v>49</v>
      </c>
      <c r="B373" s="73" t="s">
        <v>2</v>
      </c>
      <c r="C373" s="30">
        <f t="shared" si="18"/>
        <v>487</v>
      </c>
    </row>
    <row r="374" spans="1:9" s="103" customFormat="1" ht="13" x14ac:dyDescent="0.3">
      <c r="A374" s="173" t="s">
        <v>37</v>
      </c>
      <c r="B374" s="104" t="s">
        <v>1</v>
      </c>
      <c r="C374" s="94">
        <f>C376</f>
        <v>487</v>
      </c>
    </row>
    <row r="375" spans="1:9" s="103" customFormat="1" ht="13" x14ac:dyDescent="0.3">
      <c r="A375" s="87"/>
      <c r="B375" s="92" t="s">
        <v>2</v>
      </c>
      <c r="C375" s="94">
        <f>C377</f>
        <v>487</v>
      </c>
    </row>
    <row r="376" spans="1:9" s="99" customFormat="1" ht="28" x14ac:dyDescent="0.25">
      <c r="A376" s="312" t="s">
        <v>339</v>
      </c>
      <c r="B376" s="151" t="s">
        <v>1</v>
      </c>
      <c r="C376" s="97">
        <v>487</v>
      </c>
      <c r="D376" s="91"/>
      <c r="E376" s="91"/>
      <c r="F376" s="91"/>
      <c r="G376" s="91"/>
      <c r="H376" s="91"/>
      <c r="I376" s="91"/>
    </row>
    <row r="377" spans="1:9" s="15" customFormat="1" x14ac:dyDescent="0.25">
      <c r="A377" s="22"/>
      <c r="B377" s="14" t="s">
        <v>2</v>
      </c>
      <c r="C377" s="43">
        <v>487</v>
      </c>
      <c r="D377" s="44"/>
      <c r="E377" s="44"/>
      <c r="F377" s="44"/>
      <c r="G377" s="44"/>
      <c r="H377" s="44"/>
      <c r="I377" s="44"/>
    </row>
    <row r="378" spans="1:9" ht="13" x14ac:dyDescent="0.3">
      <c r="A378" s="54" t="s">
        <v>44</v>
      </c>
      <c r="B378" s="55"/>
      <c r="C378" s="144"/>
      <c r="D378" s="513"/>
      <c r="E378" s="513"/>
      <c r="F378" s="513"/>
      <c r="G378" s="513"/>
      <c r="H378" s="513"/>
      <c r="I378" s="513"/>
    </row>
    <row r="379" spans="1:9" s="71" customFormat="1" x14ac:dyDescent="0.25">
      <c r="A379" s="150" t="s">
        <v>14</v>
      </c>
      <c r="B379" s="81" t="s">
        <v>1</v>
      </c>
      <c r="C379" s="70">
        <f t="shared" ref="C379:C384" si="19">C381</f>
        <v>17238</v>
      </c>
      <c r="D379"/>
      <c r="E379"/>
      <c r="F379"/>
      <c r="G379"/>
      <c r="H379"/>
      <c r="I379"/>
    </row>
    <row r="380" spans="1:9" s="71" customFormat="1" x14ac:dyDescent="0.25">
      <c r="A380" s="84" t="s">
        <v>15</v>
      </c>
      <c r="B380" s="82" t="s">
        <v>2</v>
      </c>
      <c r="C380" s="70">
        <f t="shared" si="19"/>
        <v>17238</v>
      </c>
      <c r="D380"/>
      <c r="E380"/>
      <c r="F380"/>
      <c r="G380"/>
      <c r="H380"/>
      <c r="I380"/>
    </row>
    <row r="381" spans="1:9" s="71" customFormat="1" ht="13" x14ac:dyDescent="0.3">
      <c r="A381" s="85" t="s">
        <v>19</v>
      </c>
      <c r="B381" s="86" t="s">
        <v>1</v>
      </c>
      <c r="C381" s="30">
        <f t="shared" si="19"/>
        <v>17238</v>
      </c>
      <c r="D381"/>
      <c r="E381"/>
      <c r="F381"/>
      <c r="G381"/>
      <c r="H381"/>
      <c r="I381"/>
    </row>
    <row r="382" spans="1:9" s="71" customFormat="1" ht="13" x14ac:dyDescent="0.3">
      <c r="A382" s="72" t="s">
        <v>20</v>
      </c>
      <c r="B382" s="82" t="s">
        <v>2</v>
      </c>
      <c r="C382" s="30">
        <f t="shared" si="19"/>
        <v>17238</v>
      </c>
    </row>
    <row r="383" spans="1:9" s="69" customFormat="1" ht="13" x14ac:dyDescent="0.3">
      <c r="A383" s="66" t="s">
        <v>10</v>
      </c>
      <c r="B383" s="100" t="s">
        <v>1</v>
      </c>
      <c r="C383" s="97">
        <f t="shared" si="19"/>
        <v>17238</v>
      </c>
    </row>
    <row r="384" spans="1:9" s="69" customFormat="1" ht="13" x14ac:dyDescent="0.3">
      <c r="A384" s="122"/>
      <c r="B384" s="73" t="s">
        <v>2</v>
      </c>
      <c r="C384" s="97">
        <f t="shared" si="19"/>
        <v>17238</v>
      </c>
    </row>
    <row r="385" spans="1:12" s="71" customFormat="1" x14ac:dyDescent="0.25">
      <c r="A385" s="21" t="s">
        <v>26</v>
      </c>
      <c r="B385" s="81" t="s">
        <v>1</v>
      </c>
      <c r="C385" s="19">
        <f>C389</f>
        <v>17238</v>
      </c>
    </row>
    <row r="386" spans="1:12" s="71" customFormat="1" x14ac:dyDescent="0.25">
      <c r="A386" s="22"/>
      <c r="B386" s="82" t="s">
        <v>2</v>
      </c>
      <c r="C386" s="19">
        <f>C390</f>
        <v>17238</v>
      </c>
    </row>
    <row r="387" spans="1:12" s="71" customFormat="1" ht="13.5" hidden="1" customHeight="1" x14ac:dyDescent="0.3">
      <c r="A387" s="115" t="s">
        <v>27</v>
      </c>
      <c r="B387" s="83"/>
      <c r="C387" s="19"/>
    </row>
    <row r="388" spans="1:12" s="71" customFormat="1" ht="15.75" hidden="1" customHeight="1" x14ac:dyDescent="0.3">
      <c r="A388" s="11"/>
      <c r="B388" s="83"/>
      <c r="C388" s="19"/>
    </row>
    <row r="389" spans="1:12" s="69" customFormat="1" ht="13" x14ac:dyDescent="0.3">
      <c r="A389" s="88" t="s">
        <v>54</v>
      </c>
      <c r="B389" s="89" t="s">
        <v>1</v>
      </c>
      <c r="C389" s="28">
        <f>C391+C393+C396+C398</f>
        <v>17238</v>
      </c>
    </row>
    <row r="390" spans="1:12" s="69" customFormat="1" ht="13" x14ac:dyDescent="0.3">
      <c r="A390" s="33"/>
      <c r="B390" s="31" t="s">
        <v>2</v>
      </c>
      <c r="C390" s="28">
        <f>C392+C394+C397+C399</f>
        <v>17238</v>
      </c>
    </row>
    <row r="391" spans="1:12" s="99" customFormat="1" ht="42" x14ac:dyDescent="0.25">
      <c r="A391" s="303" t="s">
        <v>127</v>
      </c>
      <c r="B391" s="151" t="s">
        <v>1</v>
      </c>
      <c r="C391" s="97">
        <v>238</v>
      </c>
    </row>
    <row r="392" spans="1:12" s="99" customFormat="1" x14ac:dyDescent="0.25">
      <c r="A392" s="162"/>
      <c r="B392" s="73" t="s">
        <v>2</v>
      </c>
      <c r="C392" s="97">
        <v>238</v>
      </c>
    </row>
    <row r="393" spans="1:12" s="99" customFormat="1" ht="28" x14ac:dyDescent="0.3">
      <c r="A393" s="335" t="s">
        <v>363</v>
      </c>
      <c r="B393" s="247" t="s">
        <v>1</v>
      </c>
      <c r="C393" s="186">
        <v>10000</v>
      </c>
    </row>
    <row r="394" spans="1:12" s="99" customFormat="1" ht="14" x14ac:dyDescent="0.3">
      <c r="A394" s="249"/>
      <c r="B394" s="231" t="s">
        <v>2</v>
      </c>
      <c r="C394" s="186">
        <v>10000</v>
      </c>
    </row>
    <row r="395" spans="1:12" s="99" customFormat="1" hidden="1" x14ac:dyDescent="0.25">
      <c r="A395" s="162"/>
      <c r="B395" s="73" t="s">
        <v>2</v>
      </c>
      <c r="C395" s="97"/>
    </row>
    <row r="396" spans="1:12" s="99" customFormat="1" ht="42" x14ac:dyDescent="0.3">
      <c r="A396" s="336" t="s">
        <v>146</v>
      </c>
      <c r="B396" s="151" t="s">
        <v>1</v>
      </c>
      <c r="C396" s="186">
        <v>1000</v>
      </c>
    </row>
    <row r="397" spans="1:12" s="99" customFormat="1" ht="14" x14ac:dyDescent="0.3">
      <c r="A397" s="162"/>
      <c r="B397" s="73" t="s">
        <v>2</v>
      </c>
      <c r="C397" s="186">
        <v>1000</v>
      </c>
      <c r="L397" s="252"/>
    </row>
    <row r="398" spans="1:12" s="99" customFormat="1" ht="28" x14ac:dyDescent="0.3">
      <c r="A398" s="313" t="s">
        <v>129</v>
      </c>
      <c r="B398" s="247" t="s">
        <v>1</v>
      </c>
      <c r="C398" s="186">
        <v>6000</v>
      </c>
    </row>
    <row r="399" spans="1:12" s="99" customFormat="1" ht="14" x14ac:dyDescent="0.3">
      <c r="A399" s="249"/>
      <c r="B399" s="231" t="s">
        <v>2</v>
      </c>
      <c r="C399" s="186">
        <v>6000</v>
      </c>
    </row>
    <row r="400" spans="1:12" ht="13" x14ac:dyDescent="0.3">
      <c r="A400" s="490" t="s">
        <v>8</v>
      </c>
      <c r="B400" s="491"/>
      <c r="C400" s="492"/>
    </row>
    <row r="401" spans="1:3" s="412" customFormat="1" ht="15.5" x14ac:dyDescent="0.35">
      <c r="A401" s="421" t="s">
        <v>12</v>
      </c>
      <c r="B401" s="422" t="s">
        <v>1</v>
      </c>
      <c r="C401" s="59">
        <f>C403+C423</f>
        <v>126570.88</v>
      </c>
    </row>
    <row r="402" spans="1:3" ht="13" x14ac:dyDescent="0.3">
      <c r="A402" s="33"/>
      <c r="B402" s="31" t="s">
        <v>2</v>
      </c>
      <c r="C402" s="30">
        <f>C404+C424</f>
        <v>126570.88</v>
      </c>
    </row>
    <row r="403" spans="1:3" ht="13" x14ac:dyDescent="0.3">
      <c r="A403" s="26" t="s">
        <v>21</v>
      </c>
      <c r="B403" s="13" t="s">
        <v>1</v>
      </c>
      <c r="C403" s="19">
        <f>C405+C407+C409+C411</f>
        <v>83216</v>
      </c>
    </row>
    <row r="404" spans="1:3" x14ac:dyDescent="0.25">
      <c r="A404" s="10" t="s">
        <v>9</v>
      </c>
      <c r="B404" s="14" t="s">
        <v>2</v>
      </c>
      <c r="C404" s="19">
        <f>C406+C408+C410+C412</f>
        <v>83216</v>
      </c>
    </row>
    <row r="405" spans="1:3" ht="13" x14ac:dyDescent="0.3">
      <c r="A405" s="66" t="s">
        <v>37</v>
      </c>
      <c r="B405" s="63" t="s">
        <v>1</v>
      </c>
      <c r="C405" s="70">
        <f t="shared" ref="C405:C410" si="20">C472</f>
        <v>5926</v>
      </c>
    </row>
    <row r="406" spans="1:3" ht="13" x14ac:dyDescent="0.3">
      <c r="A406" s="11"/>
      <c r="B406" s="42" t="s">
        <v>2</v>
      </c>
      <c r="C406" s="70">
        <f t="shared" si="20"/>
        <v>5926</v>
      </c>
    </row>
    <row r="407" spans="1:3" ht="13" x14ac:dyDescent="0.3">
      <c r="A407" s="66" t="s">
        <v>41</v>
      </c>
      <c r="B407" s="63" t="s">
        <v>1</v>
      </c>
      <c r="C407" s="70">
        <f t="shared" si="20"/>
        <v>8</v>
      </c>
    </row>
    <row r="408" spans="1:3" ht="13" x14ac:dyDescent="0.3">
      <c r="A408" s="11"/>
      <c r="B408" s="42" t="s">
        <v>2</v>
      </c>
      <c r="C408" s="70">
        <f t="shared" si="20"/>
        <v>8</v>
      </c>
    </row>
    <row r="409" spans="1:3" ht="26" x14ac:dyDescent="0.3">
      <c r="A409" s="245" t="s">
        <v>89</v>
      </c>
      <c r="B409" s="63" t="s">
        <v>1</v>
      </c>
      <c r="C409" s="70">
        <f t="shared" si="20"/>
        <v>30523</v>
      </c>
    </row>
    <row r="410" spans="1:3" ht="13" x14ac:dyDescent="0.3">
      <c r="A410" s="11"/>
      <c r="B410" s="42" t="s">
        <v>2</v>
      </c>
      <c r="C410" s="70">
        <f t="shared" si="20"/>
        <v>30523</v>
      </c>
    </row>
    <row r="411" spans="1:3" ht="13" x14ac:dyDescent="0.3">
      <c r="A411" s="36" t="s">
        <v>10</v>
      </c>
      <c r="B411" s="6" t="s">
        <v>1</v>
      </c>
      <c r="C411" s="19">
        <f>C413+C421</f>
        <v>46759</v>
      </c>
    </row>
    <row r="412" spans="1:3" ht="13" x14ac:dyDescent="0.3">
      <c r="A412" s="11"/>
      <c r="B412" s="7" t="s">
        <v>2</v>
      </c>
      <c r="C412" s="19">
        <f>C414+C422</f>
        <v>46759</v>
      </c>
    </row>
    <row r="413" spans="1:3" x14ac:dyDescent="0.25">
      <c r="A413" s="21" t="s">
        <v>13</v>
      </c>
      <c r="B413" s="5" t="s">
        <v>1</v>
      </c>
      <c r="C413" s="19">
        <f>C415+C417+C419</f>
        <v>36714</v>
      </c>
    </row>
    <row r="414" spans="1:3" x14ac:dyDescent="0.25">
      <c r="A414" s="9"/>
      <c r="B414" s="7" t="s">
        <v>2</v>
      </c>
      <c r="C414" s="19">
        <f>C416+C418+C420</f>
        <v>36714</v>
      </c>
    </row>
    <row r="415" spans="1:3" x14ac:dyDescent="0.25">
      <c r="A415" s="23" t="s">
        <v>16</v>
      </c>
      <c r="B415" s="5" t="s">
        <v>1</v>
      </c>
      <c r="C415" s="19">
        <f>C482</f>
        <v>28444</v>
      </c>
    </row>
    <row r="416" spans="1:3" x14ac:dyDescent="0.25">
      <c r="A416" s="10"/>
      <c r="B416" s="7" t="s">
        <v>2</v>
      </c>
      <c r="C416" s="19">
        <f>C483</f>
        <v>28444</v>
      </c>
    </row>
    <row r="417" spans="1:4" x14ac:dyDescent="0.25">
      <c r="A417" s="32" t="s">
        <v>60</v>
      </c>
      <c r="B417" s="5" t="s">
        <v>1</v>
      </c>
      <c r="C417" s="60">
        <f>C484</f>
        <v>99</v>
      </c>
    </row>
    <row r="418" spans="1:4" x14ac:dyDescent="0.25">
      <c r="A418" s="10"/>
      <c r="B418" s="7" t="s">
        <v>2</v>
      </c>
      <c r="C418" s="60">
        <f>C485</f>
        <v>99</v>
      </c>
    </row>
    <row r="419" spans="1:4" x14ac:dyDescent="0.25">
      <c r="A419" s="23" t="s">
        <v>24</v>
      </c>
      <c r="B419" s="6" t="s">
        <v>1</v>
      </c>
      <c r="C419" s="19">
        <f>C451+C486+C1034+C1299</f>
        <v>8171</v>
      </c>
    </row>
    <row r="420" spans="1:4" x14ac:dyDescent="0.25">
      <c r="A420" s="9"/>
      <c r="B420" s="7" t="s">
        <v>2</v>
      </c>
      <c r="C420" s="19">
        <f>C452+C487+C1035+C1300</f>
        <v>8171</v>
      </c>
      <c r="D420" s="19">
        <f>D452+D487+D1035+D1300</f>
        <v>0</v>
      </c>
    </row>
    <row r="421" spans="1:4" x14ac:dyDescent="0.25">
      <c r="A421" s="23" t="s">
        <v>31</v>
      </c>
      <c r="B421" s="6" t="s">
        <v>1</v>
      </c>
      <c r="C421" s="19">
        <f>C1277+C1301</f>
        <v>10045</v>
      </c>
    </row>
    <row r="422" spans="1:4" x14ac:dyDescent="0.25">
      <c r="A422" s="9"/>
      <c r="B422" s="7" t="s">
        <v>2</v>
      </c>
      <c r="C422" s="19">
        <f>C1278+C1302</f>
        <v>10045</v>
      </c>
    </row>
    <row r="423" spans="1:4" s="412" customFormat="1" ht="13" x14ac:dyDescent="0.3">
      <c r="A423" s="413" t="s">
        <v>17</v>
      </c>
      <c r="B423" s="414" t="s">
        <v>1</v>
      </c>
      <c r="C423" s="59">
        <f>C427+C429</f>
        <v>43354.880000000005</v>
      </c>
    </row>
    <row r="424" spans="1:4" s="412" customFormat="1" ht="13" x14ac:dyDescent="0.3">
      <c r="A424" s="405" t="s">
        <v>9</v>
      </c>
      <c r="B424" s="415" t="s">
        <v>2</v>
      </c>
      <c r="C424" s="59">
        <f>C428+C430</f>
        <v>43354.880000000005</v>
      </c>
    </row>
    <row r="425" spans="1:4" s="412" customFormat="1" ht="13" hidden="1" x14ac:dyDescent="0.3">
      <c r="A425" s="416" t="s">
        <v>37</v>
      </c>
      <c r="B425" s="417" t="s">
        <v>1</v>
      </c>
      <c r="C425" s="410"/>
    </row>
    <row r="426" spans="1:4" s="412" customFormat="1" hidden="1" x14ac:dyDescent="0.25">
      <c r="A426" s="418"/>
      <c r="B426" s="415" t="s">
        <v>2</v>
      </c>
      <c r="C426" s="410"/>
    </row>
    <row r="427" spans="1:4" s="412" customFormat="1" ht="26" x14ac:dyDescent="0.3">
      <c r="A427" s="419" t="s">
        <v>89</v>
      </c>
      <c r="B427" s="420" t="s">
        <v>1</v>
      </c>
      <c r="C427" s="410">
        <f>C492</f>
        <v>6899</v>
      </c>
    </row>
    <row r="428" spans="1:4" ht="13" x14ac:dyDescent="0.3">
      <c r="A428" s="11"/>
      <c r="B428" s="42" t="s">
        <v>2</v>
      </c>
      <c r="C428" s="70">
        <f>C493</f>
        <v>6899</v>
      </c>
    </row>
    <row r="429" spans="1:4" ht="13" x14ac:dyDescent="0.3">
      <c r="A429" s="12" t="s">
        <v>10</v>
      </c>
      <c r="B429" s="6" t="s">
        <v>1</v>
      </c>
      <c r="C429" s="19">
        <f>C431+C439</f>
        <v>36455.880000000005</v>
      </c>
    </row>
    <row r="430" spans="1:4" ht="13" x14ac:dyDescent="0.3">
      <c r="A430" s="11"/>
      <c r="B430" s="7" t="s">
        <v>2</v>
      </c>
      <c r="C430" s="19">
        <f>C432+C440</f>
        <v>36455.880000000005</v>
      </c>
    </row>
    <row r="431" spans="1:4" ht="13" x14ac:dyDescent="0.3">
      <c r="A431" s="12" t="s">
        <v>13</v>
      </c>
      <c r="B431" s="5" t="s">
        <v>1</v>
      </c>
      <c r="C431" s="19">
        <f>C433+C435+C437</f>
        <v>26695.88</v>
      </c>
    </row>
    <row r="432" spans="1:4" x14ac:dyDescent="0.25">
      <c r="A432" s="9"/>
      <c r="B432" s="7" t="s">
        <v>2</v>
      </c>
      <c r="C432" s="19">
        <f>C434+C436+C438</f>
        <v>26695.88</v>
      </c>
    </row>
    <row r="433" spans="1:11" x14ac:dyDescent="0.25">
      <c r="A433" s="27" t="s">
        <v>16</v>
      </c>
      <c r="B433" s="5" t="s">
        <v>1</v>
      </c>
      <c r="C433" s="19">
        <f>C498</f>
        <v>17340.080000000002</v>
      </c>
    </row>
    <row r="434" spans="1:11" x14ac:dyDescent="0.25">
      <c r="A434" s="9"/>
      <c r="B434" s="7" t="s">
        <v>2</v>
      </c>
      <c r="C434" s="19">
        <f>C499</f>
        <v>17340.080000000002</v>
      </c>
    </row>
    <row r="435" spans="1:11" x14ac:dyDescent="0.25">
      <c r="A435" s="32" t="s">
        <v>60</v>
      </c>
      <c r="B435" s="5" t="s">
        <v>1</v>
      </c>
      <c r="C435" s="60">
        <f>C500</f>
        <v>130</v>
      </c>
    </row>
    <row r="436" spans="1:11" x14ac:dyDescent="0.25">
      <c r="A436" s="10"/>
      <c r="B436" s="7" t="s">
        <v>2</v>
      </c>
      <c r="C436" s="60">
        <f>C501</f>
        <v>130</v>
      </c>
    </row>
    <row r="437" spans="1:11" x14ac:dyDescent="0.25">
      <c r="A437" s="23" t="s">
        <v>24</v>
      </c>
      <c r="B437" s="6" t="s">
        <v>1</v>
      </c>
      <c r="C437" s="19">
        <f>C502+C1042+C1307</f>
        <v>9225.7999999999993</v>
      </c>
    </row>
    <row r="438" spans="1:11" x14ac:dyDescent="0.25">
      <c r="A438" s="9"/>
      <c r="B438" s="7" t="s">
        <v>2</v>
      </c>
      <c r="C438" s="19">
        <f>C503+C1043+C1308</f>
        <v>9225.7999999999993</v>
      </c>
    </row>
    <row r="439" spans="1:11" x14ac:dyDescent="0.25">
      <c r="A439" s="23" t="s">
        <v>31</v>
      </c>
      <c r="B439" s="6" t="s">
        <v>1</v>
      </c>
      <c r="C439" s="19">
        <f>C1309</f>
        <v>9760</v>
      </c>
    </row>
    <row r="440" spans="1:11" x14ac:dyDescent="0.25">
      <c r="A440" s="9"/>
      <c r="B440" s="7" t="s">
        <v>2</v>
      </c>
      <c r="C440" s="19">
        <f>C1310</f>
        <v>9760</v>
      </c>
    </row>
    <row r="441" spans="1:11" ht="13" x14ac:dyDescent="0.3">
      <c r="A441" s="490" t="s">
        <v>136</v>
      </c>
      <c r="B441" s="511"/>
      <c r="C441" s="512"/>
      <c r="D441" s="135"/>
      <c r="E441" s="109"/>
      <c r="F441" s="135"/>
      <c r="G441" s="135"/>
      <c r="H441" s="135"/>
      <c r="I441" s="135"/>
      <c r="K441" s="46"/>
    </row>
    <row r="442" spans="1:11" ht="13" x14ac:dyDescent="0.3">
      <c r="A442" s="78" t="s">
        <v>14</v>
      </c>
      <c r="B442" s="148"/>
      <c r="C442" s="19"/>
      <c r="D442" s="47"/>
      <c r="E442" s="47"/>
      <c r="F442" s="47"/>
      <c r="G442" s="47"/>
      <c r="H442" s="47"/>
      <c r="I442" s="52"/>
    </row>
    <row r="443" spans="1:11" x14ac:dyDescent="0.25">
      <c r="A443" s="32" t="s">
        <v>22</v>
      </c>
      <c r="B443" s="62" t="s">
        <v>1</v>
      </c>
      <c r="C443" s="19">
        <f t="shared" ref="C443:C450" si="21">C445</f>
        <v>100</v>
      </c>
      <c r="D443" s="45"/>
      <c r="E443" s="45"/>
      <c r="F443" s="45"/>
      <c r="G443" s="45"/>
      <c r="H443" s="45"/>
      <c r="I443" s="45"/>
    </row>
    <row r="444" spans="1:11" x14ac:dyDescent="0.25">
      <c r="A444" s="10"/>
      <c r="B444" s="42" t="s">
        <v>2</v>
      </c>
      <c r="C444" s="19">
        <f t="shared" si="21"/>
        <v>100</v>
      </c>
      <c r="D444" s="45"/>
      <c r="E444" s="45"/>
      <c r="F444" s="45"/>
      <c r="G444" s="45"/>
      <c r="H444" s="45"/>
      <c r="I444" s="45"/>
    </row>
    <row r="445" spans="1:11" ht="13" x14ac:dyDescent="0.3">
      <c r="A445" s="26" t="s">
        <v>19</v>
      </c>
      <c r="B445" s="63" t="s">
        <v>1</v>
      </c>
      <c r="C445" s="19">
        <f t="shared" si="21"/>
        <v>100</v>
      </c>
      <c r="D445" s="45"/>
      <c r="E445" s="45"/>
      <c r="F445" s="45"/>
      <c r="G445" s="45"/>
      <c r="H445" s="45"/>
      <c r="I445" s="45"/>
    </row>
    <row r="446" spans="1:11" x14ac:dyDescent="0.25">
      <c r="A446" s="10" t="s">
        <v>20</v>
      </c>
      <c r="B446" s="42" t="s">
        <v>2</v>
      </c>
      <c r="C446" s="19">
        <f t="shared" si="21"/>
        <v>100</v>
      </c>
      <c r="D446" s="45"/>
      <c r="E446" s="45"/>
      <c r="F446" s="45"/>
      <c r="G446" s="45"/>
      <c r="H446" s="45"/>
      <c r="I446" s="45"/>
    </row>
    <row r="447" spans="1:11" ht="13" x14ac:dyDescent="0.3">
      <c r="A447" s="12" t="s">
        <v>10</v>
      </c>
      <c r="B447" s="6" t="s">
        <v>1</v>
      </c>
      <c r="C447" s="19">
        <f t="shared" si="21"/>
        <v>100</v>
      </c>
      <c r="D447" s="45"/>
      <c r="E447" s="45"/>
      <c r="F447" s="45"/>
      <c r="G447" s="45"/>
      <c r="H447" s="45"/>
      <c r="I447" s="45"/>
    </row>
    <row r="448" spans="1:11" ht="13" x14ac:dyDescent="0.3">
      <c r="A448" s="11"/>
      <c r="B448" s="7" t="s">
        <v>2</v>
      </c>
      <c r="C448" s="19">
        <f t="shared" si="21"/>
        <v>100</v>
      </c>
      <c r="D448" s="45"/>
      <c r="E448" s="45"/>
      <c r="F448" s="45"/>
      <c r="G448" s="45"/>
      <c r="H448" s="45"/>
      <c r="I448" s="45"/>
    </row>
    <row r="449" spans="1:9" ht="13" x14ac:dyDescent="0.3">
      <c r="A449" s="36" t="s">
        <v>23</v>
      </c>
      <c r="B449" s="13" t="s">
        <v>1</v>
      </c>
      <c r="C449" s="19">
        <f t="shared" si="21"/>
        <v>100</v>
      </c>
    </row>
    <row r="450" spans="1:9" x14ac:dyDescent="0.25">
      <c r="A450" s="10"/>
      <c r="B450" s="14" t="s">
        <v>2</v>
      </c>
      <c r="C450" s="19">
        <f t="shared" si="21"/>
        <v>100</v>
      </c>
    </row>
    <row r="451" spans="1:9" ht="17.25" customHeight="1" x14ac:dyDescent="0.25">
      <c r="A451" s="23" t="s">
        <v>24</v>
      </c>
      <c r="B451" s="6" t="s">
        <v>1</v>
      </c>
      <c r="C451" s="19">
        <f>C462</f>
        <v>100</v>
      </c>
    </row>
    <row r="452" spans="1:9" ht="16.5" customHeight="1" x14ac:dyDescent="0.25">
      <c r="A452" s="9"/>
      <c r="B452" s="7" t="s">
        <v>2</v>
      </c>
      <c r="C452" s="19">
        <f>C463</f>
        <v>100</v>
      </c>
    </row>
    <row r="453" spans="1:9" ht="13" x14ac:dyDescent="0.3">
      <c r="A453" s="176" t="s">
        <v>18</v>
      </c>
      <c r="B453" s="177"/>
      <c r="C453" s="178"/>
      <c r="D453" s="126"/>
      <c r="E453" s="127"/>
      <c r="F453" s="126"/>
      <c r="G453" s="126"/>
      <c r="H453" s="126"/>
      <c r="I453" s="126"/>
    </row>
    <row r="454" spans="1:9" ht="13" x14ac:dyDescent="0.3">
      <c r="A454" s="152" t="s">
        <v>14</v>
      </c>
      <c r="B454" s="62" t="s">
        <v>1</v>
      </c>
      <c r="C454" s="48">
        <f t="shared" ref="C454:C455" si="22">C456</f>
        <v>100</v>
      </c>
      <c r="D454" s="128"/>
      <c r="E454" s="128"/>
      <c r="F454" s="128"/>
      <c r="G454" s="128"/>
      <c r="H454" s="128"/>
      <c r="I454" s="128"/>
    </row>
    <row r="455" spans="1:9" x14ac:dyDescent="0.25">
      <c r="A455" s="22" t="s">
        <v>48</v>
      </c>
      <c r="B455" s="14" t="s">
        <v>2</v>
      </c>
      <c r="C455" s="48">
        <f t="shared" si="22"/>
        <v>100</v>
      </c>
    </row>
    <row r="456" spans="1:9" ht="13" x14ac:dyDescent="0.3">
      <c r="A456" s="146" t="s">
        <v>28</v>
      </c>
      <c r="B456" s="13" t="s">
        <v>1</v>
      </c>
      <c r="C456" s="28">
        <f t="shared" ref="C456:C463" si="23">C458</f>
        <v>100</v>
      </c>
    </row>
    <row r="457" spans="1:9" ht="13" x14ac:dyDescent="0.3">
      <c r="A457" s="22" t="s">
        <v>49</v>
      </c>
      <c r="B457" s="14" t="s">
        <v>2</v>
      </c>
      <c r="C457" s="28">
        <f t="shared" si="23"/>
        <v>100</v>
      </c>
    </row>
    <row r="458" spans="1:9" ht="13" x14ac:dyDescent="0.3">
      <c r="A458" s="12" t="s">
        <v>10</v>
      </c>
      <c r="B458" s="6" t="s">
        <v>1</v>
      </c>
      <c r="C458" s="19">
        <f t="shared" si="23"/>
        <v>100</v>
      </c>
      <c r="D458" s="45"/>
      <c r="E458" s="45"/>
      <c r="F458" s="45"/>
      <c r="G458" s="45"/>
      <c r="H458" s="45"/>
      <c r="I458" s="45"/>
    </row>
    <row r="459" spans="1:9" ht="13" x14ac:dyDescent="0.3">
      <c r="A459" s="11"/>
      <c r="B459" s="7" t="s">
        <v>2</v>
      </c>
      <c r="C459" s="19">
        <f t="shared" si="23"/>
        <v>100</v>
      </c>
      <c r="D459" s="45"/>
      <c r="E459" s="45"/>
      <c r="F459" s="45"/>
      <c r="G459" s="45"/>
      <c r="H459" s="45"/>
      <c r="I459" s="45"/>
    </row>
    <row r="460" spans="1:9" ht="13" x14ac:dyDescent="0.3">
      <c r="A460" s="36" t="s">
        <v>23</v>
      </c>
      <c r="B460" s="13" t="s">
        <v>1</v>
      </c>
      <c r="C460" s="19">
        <f t="shared" si="23"/>
        <v>100</v>
      </c>
    </row>
    <row r="461" spans="1:9" x14ac:dyDescent="0.25">
      <c r="A461" s="10"/>
      <c r="B461" s="14" t="s">
        <v>2</v>
      </c>
      <c r="C461" s="19">
        <f t="shared" si="23"/>
        <v>100</v>
      </c>
    </row>
    <row r="462" spans="1:9" ht="17.25" customHeight="1" x14ac:dyDescent="0.25">
      <c r="A462" s="23" t="s">
        <v>24</v>
      </c>
      <c r="B462" s="6" t="s">
        <v>1</v>
      </c>
      <c r="C462" s="19">
        <f t="shared" si="23"/>
        <v>100</v>
      </c>
    </row>
    <row r="463" spans="1:9" ht="16.5" customHeight="1" x14ac:dyDescent="0.25">
      <c r="A463" s="9"/>
      <c r="B463" s="7" t="s">
        <v>2</v>
      </c>
      <c r="C463" s="19">
        <f t="shared" si="23"/>
        <v>100</v>
      </c>
    </row>
    <row r="464" spans="1:9" s="103" customFormat="1" ht="31.5" customHeight="1" x14ac:dyDescent="0.3">
      <c r="A464" s="337" t="s">
        <v>161</v>
      </c>
      <c r="B464" s="111" t="s">
        <v>1</v>
      </c>
      <c r="C464" s="206">
        <v>100</v>
      </c>
    </row>
    <row r="465" spans="1:11" s="46" customFormat="1" ht="14" x14ac:dyDescent="0.3">
      <c r="A465" s="10"/>
      <c r="B465" s="42" t="s">
        <v>2</v>
      </c>
      <c r="C465" s="280">
        <v>100</v>
      </c>
    </row>
    <row r="466" spans="1:11" ht="13" x14ac:dyDescent="0.3">
      <c r="A466" s="49" t="s">
        <v>34</v>
      </c>
      <c r="B466" s="51"/>
      <c r="C466" s="50"/>
      <c r="D466" s="47"/>
      <c r="E466" s="47"/>
      <c r="F466" s="47"/>
      <c r="G466" s="47"/>
      <c r="H466" s="47"/>
      <c r="I466" s="47"/>
      <c r="K466" s="46"/>
    </row>
    <row r="467" spans="1:11" ht="13" x14ac:dyDescent="0.3">
      <c r="A467" s="78" t="s">
        <v>14</v>
      </c>
      <c r="B467" s="148"/>
      <c r="C467" s="19"/>
      <c r="D467" s="47"/>
      <c r="E467" s="47"/>
      <c r="F467" s="47"/>
      <c r="G467" s="47"/>
      <c r="H467" s="47"/>
      <c r="I467" s="52"/>
    </row>
    <row r="468" spans="1:11" s="412" customFormat="1" x14ac:dyDescent="0.25">
      <c r="A468" s="409" t="s">
        <v>22</v>
      </c>
      <c r="B468" s="402" t="s">
        <v>1</v>
      </c>
      <c r="C468" s="410">
        <f>C470+C488</f>
        <v>90003.88</v>
      </c>
      <c r="D468" s="411"/>
      <c r="E468" s="411"/>
      <c r="F468" s="411"/>
      <c r="G468" s="411"/>
      <c r="H468" s="411"/>
      <c r="I468" s="411"/>
    </row>
    <row r="469" spans="1:11" x14ac:dyDescent="0.25">
      <c r="A469" s="10"/>
      <c r="B469" s="42" t="s">
        <v>2</v>
      </c>
      <c r="C469" s="19">
        <f>C471+C489</f>
        <v>90003.88</v>
      </c>
      <c r="D469" s="45"/>
      <c r="E469" s="45"/>
      <c r="F469" s="45"/>
      <c r="G469" s="45"/>
      <c r="H469" s="45"/>
      <c r="I469" s="45"/>
    </row>
    <row r="470" spans="1:11" ht="13" x14ac:dyDescent="0.3">
      <c r="A470" s="26" t="s">
        <v>19</v>
      </c>
      <c r="B470" s="63" t="s">
        <v>1</v>
      </c>
      <c r="C470" s="28">
        <f>C472+C474+C476+C478</f>
        <v>65500</v>
      </c>
      <c r="D470" s="45"/>
      <c r="E470" s="45"/>
      <c r="F470" s="45"/>
      <c r="G470" s="45"/>
      <c r="H470" s="45"/>
      <c r="I470" s="45"/>
    </row>
    <row r="471" spans="1:11" ht="13" x14ac:dyDescent="0.3">
      <c r="A471" s="10" t="s">
        <v>20</v>
      </c>
      <c r="B471" s="42" t="s">
        <v>2</v>
      </c>
      <c r="C471" s="28">
        <f>C473+C475+C477+C479</f>
        <v>65500</v>
      </c>
      <c r="D471" s="45"/>
      <c r="E471" s="45"/>
      <c r="F471" s="45"/>
      <c r="G471" s="45"/>
      <c r="H471" s="45"/>
      <c r="I471" s="45"/>
    </row>
    <row r="472" spans="1:11" ht="13" x14ac:dyDescent="0.3">
      <c r="A472" s="66" t="s">
        <v>37</v>
      </c>
      <c r="B472" s="63" t="s">
        <v>1</v>
      </c>
      <c r="C472" s="70">
        <f>C509</f>
        <v>5926</v>
      </c>
    </row>
    <row r="473" spans="1:11" ht="13" x14ac:dyDescent="0.3">
      <c r="A473" s="11"/>
      <c r="B473" s="42" t="s">
        <v>2</v>
      </c>
      <c r="C473" s="70">
        <f>C510</f>
        <v>5926</v>
      </c>
    </row>
    <row r="474" spans="1:11" s="103" customFormat="1" ht="26" x14ac:dyDescent="0.3">
      <c r="A474" s="179" t="s">
        <v>41</v>
      </c>
      <c r="B474" s="151" t="s">
        <v>1</v>
      </c>
      <c r="C474" s="94">
        <f>C818</f>
        <v>8</v>
      </c>
    </row>
    <row r="475" spans="1:11" s="103" customFormat="1" x14ac:dyDescent="0.25">
      <c r="A475" s="248"/>
      <c r="B475" s="73" t="s">
        <v>2</v>
      </c>
      <c r="C475" s="94">
        <f>C819</f>
        <v>8</v>
      </c>
    </row>
    <row r="476" spans="1:11" s="46" customFormat="1" ht="26" x14ac:dyDescent="0.3">
      <c r="A476" s="198" t="s">
        <v>89</v>
      </c>
      <c r="B476" s="62" t="s">
        <v>1</v>
      </c>
      <c r="C476" s="48">
        <f>C513</f>
        <v>30523</v>
      </c>
    </row>
    <row r="477" spans="1:11" s="46" customFormat="1" ht="13" x14ac:dyDescent="0.3">
      <c r="A477" s="11"/>
      <c r="B477" s="42" t="s">
        <v>2</v>
      </c>
      <c r="C477" s="48">
        <f>C514</f>
        <v>30523</v>
      </c>
    </row>
    <row r="478" spans="1:11" ht="13" x14ac:dyDescent="0.3">
      <c r="A478" s="12" t="s">
        <v>10</v>
      </c>
      <c r="B478" s="6" t="s">
        <v>1</v>
      </c>
      <c r="C478" s="19">
        <f>C480</f>
        <v>29043</v>
      </c>
      <c r="D478" s="45"/>
      <c r="E478" s="45"/>
      <c r="F478" s="45"/>
      <c r="G478" s="45"/>
      <c r="H478" s="45"/>
      <c r="I478" s="45"/>
    </row>
    <row r="479" spans="1:11" ht="13" x14ac:dyDescent="0.3">
      <c r="A479" s="11"/>
      <c r="B479" s="7" t="s">
        <v>2</v>
      </c>
      <c r="C479" s="19">
        <f>C481</f>
        <v>29043</v>
      </c>
      <c r="D479" s="45"/>
      <c r="E479" s="45"/>
      <c r="F479" s="45"/>
      <c r="G479" s="45"/>
      <c r="H479" s="45"/>
      <c r="I479" s="45"/>
    </row>
    <row r="480" spans="1:11" ht="13" x14ac:dyDescent="0.3">
      <c r="A480" s="36" t="s">
        <v>23</v>
      </c>
      <c r="B480" s="13" t="s">
        <v>1</v>
      </c>
      <c r="C480" s="19">
        <f>C482+C484+C486</f>
        <v>29043</v>
      </c>
    </row>
    <row r="481" spans="1:9" x14ac:dyDescent="0.25">
      <c r="A481" s="10"/>
      <c r="B481" s="14" t="s">
        <v>2</v>
      </c>
      <c r="C481" s="19">
        <f>C483+C485+C487</f>
        <v>29043</v>
      </c>
    </row>
    <row r="482" spans="1:9" x14ac:dyDescent="0.25">
      <c r="A482" s="27" t="s">
        <v>16</v>
      </c>
      <c r="B482" s="6" t="s">
        <v>1</v>
      </c>
      <c r="C482" s="19">
        <f>C523+C614+C826+C967+C1020</f>
        <v>28444</v>
      </c>
    </row>
    <row r="483" spans="1:9" x14ac:dyDescent="0.25">
      <c r="A483" s="9"/>
      <c r="B483" s="7" t="s">
        <v>2</v>
      </c>
      <c r="C483" s="19">
        <f>C524+C615+C827+C968+C1021</f>
        <v>28444</v>
      </c>
    </row>
    <row r="484" spans="1:9" x14ac:dyDescent="0.25">
      <c r="A484" s="32" t="s">
        <v>60</v>
      </c>
      <c r="B484" s="5" t="s">
        <v>1</v>
      </c>
      <c r="C484" s="60">
        <f>C593+C634+C973</f>
        <v>99</v>
      </c>
    </row>
    <row r="485" spans="1:9" x14ac:dyDescent="0.25">
      <c r="A485" s="10"/>
      <c r="B485" s="7" t="s">
        <v>2</v>
      </c>
      <c r="C485" s="60">
        <f>C594+C635+C974</f>
        <v>99</v>
      </c>
    </row>
    <row r="486" spans="1:9" x14ac:dyDescent="0.25">
      <c r="A486" s="23" t="s">
        <v>24</v>
      </c>
      <c r="B486" s="6" t="s">
        <v>1</v>
      </c>
      <c r="C486" s="19">
        <f>C557+C599</f>
        <v>500</v>
      </c>
    </row>
    <row r="487" spans="1:9" x14ac:dyDescent="0.25">
      <c r="A487" s="9"/>
      <c r="B487" s="7" t="s">
        <v>2</v>
      </c>
      <c r="C487" s="19">
        <f>C558+C600</f>
        <v>500</v>
      </c>
    </row>
    <row r="488" spans="1:9" ht="13" x14ac:dyDescent="0.3">
      <c r="A488" s="34" t="s">
        <v>17</v>
      </c>
      <c r="B488" s="63" t="s">
        <v>1</v>
      </c>
      <c r="C488" s="28">
        <f>C492+C494</f>
        <v>24503.88</v>
      </c>
      <c r="D488" s="45"/>
      <c r="E488" s="45"/>
      <c r="F488" s="45"/>
      <c r="G488" s="45"/>
      <c r="H488" s="45"/>
      <c r="I488" s="45"/>
    </row>
    <row r="489" spans="1:9" ht="13" x14ac:dyDescent="0.3">
      <c r="A489" s="10" t="s">
        <v>9</v>
      </c>
      <c r="B489" s="42" t="s">
        <v>2</v>
      </c>
      <c r="C489" s="28">
        <f>C493+C495</f>
        <v>24503.88</v>
      </c>
      <c r="D489" s="45"/>
      <c r="E489" s="45"/>
      <c r="F489" s="45"/>
      <c r="G489" s="45"/>
      <c r="H489" s="45"/>
      <c r="I489" s="45"/>
    </row>
    <row r="490" spans="1:9" ht="13" hidden="1" x14ac:dyDescent="0.3">
      <c r="A490" s="66" t="s">
        <v>37</v>
      </c>
      <c r="B490" s="6" t="s">
        <v>1</v>
      </c>
      <c r="C490" s="19"/>
    </row>
    <row r="491" spans="1:9" hidden="1" x14ac:dyDescent="0.25">
      <c r="A491" s="9"/>
      <c r="B491" s="7" t="s">
        <v>2</v>
      </c>
      <c r="C491" s="19"/>
    </row>
    <row r="492" spans="1:9" s="404" customFormat="1" ht="26" x14ac:dyDescent="0.3">
      <c r="A492" s="408" t="s">
        <v>89</v>
      </c>
      <c r="B492" s="402" t="s">
        <v>1</v>
      </c>
      <c r="C492" s="403">
        <f>C645</f>
        <v>6899</v>
      </c>
    </row>
    <row r="493" spans="1:9" s="46" customFormat="1" ht="13" x14ac:dyDescent="0.3">
      <c r="A493" s="11"/>
      <c r="B493" s="42" t="s">
        <v>2</v>
      </c>
      <c r="C493" s="48">
        <f>C646</f>
        <v>6899</v>
      </c>
    </row>
    <row r="494" spans="1:9" ht="13" x14ac:dyDescent="0.3">
      <c r="A494" s="12" t="s">
        <v>10</v>
      </c>
      <c r="B494" s="6" t="s">
        <v>1</v>
      </c>
      <c r="C494" s="19">
        <f>C496</f>
        <v>17604.88</v>
      </c>
      <c r="D494" s="45"/>
      <c r="E494" s="45"/>
      <c r="F494" s="45"/>
      <c r="G494" s="45"/>
      <c r="H494" s="45"/>
      <c r="I494" s="45"/>
    </row>
    <row r="495" spans="1:9" ht="13" x14ac:dyDescent="0.3">
      <c r="A495" s="11"/>
      <c r="B495" s="7" t="s">
        <v>2</v>
      </c>
      <c r="C495" s="19">
        <f>C497</f>
        <v>17604.88</v>
      </c>
      <c r="D495" s="45"/>
      <c r="E495" s="45"/>
      <c r="F495" s="45"/>
      <c r="G495" s="45"/>
      <c r="H495" s="45"/>
      <c r="I495" s="45"/>
    </row>
    <row r="496" spans="1:9" ht="13" x14ac:dyDescent="0.3">
      <c r="A496" s="36" t="s">
        <v>23</v>
      </c>
      <c r="B496" s="13" t="s">
        <v>1</v>
      </c>
      <c r="C496" s="19">
        <f>C498+C500+C502</f>
        <v>17604.88</v>
      </c>
    </row>
    <row r="497" spans="1:9" x14ac:dyDescent="0.25">
      <c r="A497" s="10"/>
      <c r="B497" s="14" t="s">
        <v>2</v>
      </c>
      <c r="C497" s="19">
        <f>C499+C501+C503</f>
        <v>17604.88</v>
      </c>
    </row>
    <row r="498" spans="1:9" x14ac:dyDescent="0.25">
      <c r="A498" s="27" t="s">
        <v>16</v>
      </c>
      <c r="B498" s="6" t="s">
        <v>1</v>
      </c>
      <c r="C498" s="19">
        <f>C663+C838+C983</f>
        <v>17340.080000000002</v>
      </c>
    </row>
    <row r="499" spans="1:9" x14ac:dyDescent="0.25">
      <c r="A499" s="9"/>
      <c r="B499" s="7" t="s">
        <v>2</v>
      </c>
      <c r="C499" s="19">
        <f>C664+C839+C984</f>
        <v>17340.080000000002</v>
      </c>
    </row>
    <row r="500" spans="1:9" x14ac:dyDescent="0.25">
      <c r="A500" s="32" t="s">
        <v>60</v>
      </c>
      <c r="B500" s="5" t="s">
        <v>1</v>
      </c>
      <c r="C500" s="60">
        <f>C932</f>
        <v>130</v>
      </c>
    </row>
    <row r="501" spans="1:9" x14ac:dyDescent="0.25">
      <c r="A501" s="10"/>
      <c r="B501" s="7" t="s">
        <v>2</v>
      </c>
      <c r="C501" s="60">
        <f>C933</f>
        <v>130</v>
      </c>
    </row>
    <row r="502" spans="1:9" s="46" customFormat="1" x14ac:dyDescent="0.25">
      <c r="A502" s="32" t="s">
        <v>24</v>
      </c>
      <c r="B502" s="62" t="s">
        <v>1</v>
      </c>
      <c r="C502" s="48">
        <f>C576+C797+C938+C999</f>
        <v>134.80000000000001</v>
      </c>
    </row>
    <row r="503" spans="1:9" s="46" customFormat="1" x14ac:dyDescent="0.25">
      <c r="A503" s="10"/>
      <c r="B503" s="42" t="s">
        <v>2</v>
      </c>
      <c r="C503" s="48">
        <f>C577+C798+C939+C1000</f>
        <v>134.80000000000001</v>
      </c>
    </row>
    <row r="504" spans="1:9" ht="13" x14ac:dyDescent="0.3">
      <c r="A504" s="176" t="s">
        <v>18</v>
      </c>
      <c r="B504" s="177"/>
      <c r="C504" s="178"/>
      <c r="D504" s="126"/>
      <c r="E504" s="127"/>
      <c r="F504" s="126"/>
      <c r="G504" s="126"/>
      <c r="H504" s="126"/>
      <c r="I504" s="126"/>
    </row>
    <row r="505" spans="1:9" ht="13" x14ac:dyDescent="0.3">
      <c r="A505" s="152" t="s">
        <v>14</v>
      </c>
      <c r="B505" s="62" t="s">
        <v>1</v>
      </c>
      <c r="C505" s="48">
        <f t="shared" ref="C505:C520" si="24">C507</f>
        <v>63444</v>
      </c>
      <c r="D505" s="128"/>
      <c r="E505" s="128"/>
      <c r="F505" s="128"/>
      <c r="G505" s="128"/>
      <c r="H505" s="128"/>
      <c r="I505" s="128"/>
    </row>
    <row r="506" spans="1:9" x14ac:dyDescent="0.25">
      <c r="A506" s="22" t="s">
        <v>48</v>
      </c>
      <c r="B506" s="14" t="s">
        <v>2</v>
      </c>
      <c r="C506" s="48">
        <f t="shared" si="24"/>
        <v>63444</v>
      </c>
    </row>
    <row r="507" spans="1:9" ht="13" x14ac:dyDescent="0.3">
      <c r="A507" s="146" t="s">
        <v>28</v>
      </c>
      <c r="B507" s="13" t="s">
        <v>1</v>
      </c>
      <c r="C507" s="28">
        <f>C509+C513+C519</f>
        <v>63444</v>
      </c>
    </row>
    <row r="508" spans="1:9" ht="13" x14ac:dyDescent="0.3">
      <c r="A508" s="22" t="s">
        <v>49</v>
      </c>
      <c r="B508" s="14" t="s">
        <v>2</v>
      </c>
      <c r="C508" s="28">
        <f>C510+C514+C520</f>
        <v>63444</v>
      </c>
    </row>
    <row r="509" spans="1:9" ht="13" x14ac:dyDescent="0.3">
      <c r="A509" s="66" t="s">
        <v>37</v>
      </c>
      <c r="B509" s="63" t="s">
        <v>1</v>
      </c>
      <c r="C509" s="70">
        <f>C511</f>
        <v>5926</v>
      </c>
    </row>
    <row r="510" spans="1:9" ht="13" x14ac:dyDescent="0.3">
      <c r="A510" s="11"/>
      <c r="B510" s="42" t="s">
        <v>2</v>
      </c>
      <c r="C510" s="70">
        <f>C512</f>
        <v>5926</v>
      </c>
    </row>
    <row r="511" spans="1:9" s="103" customFormat="1" ht="25" x14ac:dyDescent="0.25">
      <c r="A511" s="287" t="s">
        <v>145</v>
      </c>
      <c r="B511" s="111" t="s">
        <v>1</v>
      </c>
      <c r="C511" s="94">
        <v>5926</v>
      </c>
    </row>
    <row r="512" spans="1:9" s="103" customFormat="1" x14ac:dyDescent="0.25">
      <c r="A512" s="160"/>
      <c r="B512" s="92" t="s">
        <v>2</v>
      </c>
      <c r="C512" s="94">
        <v>5926</v>
      </c>
    </row>
    <row r="513" spans="1:9" s="103" customFormat="1" ht="26" x14ac:dyDescent="0.3">
      <c r="A513" s="292" t="s">
        <v>89</v>
      </c>
      <c r="B513" s="111" t="s">
        <v>1</v>
      </c>
      <c r="C513" s="94">
        <f>C515+C517</f>
        <v>30523</v>
      </c>
    </row>
    <row r="514" spans="1:9" s="103" customFormat="1" ht="13" x14ac:dyDescent="0.3">
      <c r="A514" s="87"/>
      <c r="B514" s="92" t="s">
        <v>2</v>
      </c>
      <c r="C514" s="94">
        <f>C516+C518</f>
        <v>30523</v>
      </c>
    </row>
    <row r="515" spans="1:9" s="103" customFormat="1" ht="56" x14ac:dyDescent="0.25">
      <c r="A515" s="338" t="s">
        <v>95</v>
      </c>
      <c r="B515" s="111" t="s">
        <v>1</v>
      </c>
      <c r="C515" s="94">
        <v>1081</v>
      </c>
    </row>
    <row r="516" spans="1:9" s="103" customFormat="1" x14ac:dyDescent="0.25">
      <c r="A516" s="160"/>
      <c r="B516" s="92" t="s">
        <v>2</v>
      </c>
      <c r="C516" s="94">
        <v>1081</v>
      </c>
    </row>
    <row r="517" spans="1:9" s="103" customFormat="1" ht="25" x14ac:dyDescent="0.25">
      <c r="A517" s="339" t="s">
        <v>96</v>
      </c>
      <c r="B517" s="111" t="s">
        <v>1</v>
      </c>
      <c r="C517" s="94">
        <v>29442</v>
      </c>
    </row>
    <row r="518" spans="1:9" s="46" customFormat="1" x14ac:dyDescent="0.25">
      <c r="A518" s="10"/>
      <c r="B518" s="42" t="s">
        <v>2</v>
      </c>
      <c r="C518" s="48">
        <v>29442</v>
      </c>
    </row>
    <row r="519" spans="1:9" s="46" customFormat="1" ht="13" x14ac:dyDescent="0.3">
      <c r="A519" s="12" t="s">
        <v>10</v>
      </c>
      <c r="B519" s="63" t="s">
        <v>1</v>
      </c>
      <c r="C519" s="48">
        <f t="shared" si="24"/>
        <v>26995</v>
      </c>
      <c r="D519" s="45"/>
      <c r="E519" s="45"/>
      <c r="F519" s="45"/>
      <c r="G519" s="45"/>
      <c r="H519" s="45"/>
      <c r="I519" s="45"/>
    </row>
    <row r="520" spans="1:9" s="46" customFormat="1" ht="13" x14ac:dyDescent="0.3">
      <c r="A520" s="11"/>
      <c r="B520" s="42" t="s">
        <v>2</v>
      </c>
      <c r="C520" s="48">
        <f t="shared" si="24"/>
        <v>26995</v>
      </c>
      <c r="D520" s="45"/>
      <c r="E520" s="45"/>
      <c r="F520" s="45"/>
      <c r="G520" s="45"/>
      <c r="H520" s="45"/>
      <c r="I520" s="45"/>
    </row>
    <row r="521" spans="1:9" s="46" customFormat="1" ht="13" x14ac:dyDescent="0.3">
      <c r="A521" s="36" t="s">
        <v>23</v>
      </c>
      <c r="B521" s="13" t="s">
        <v>1</v>
      </c>
      <c r="C521" s="48">
        <f>C523+C557</f>
        <v>26995</v>
      </c>
    </row>
    <row r="522" spans="1:9" s="46" customFormat="1" x14ac:dyDescent="0.25">
      <c r="A522" s="10"/>
      <c r="B522" s="14" t="s">
        <v>2</v>
      </c>
      <c r="C522" s="48">
        <f>C524+C558</f>
        <v>26995</v>
      </c>
    </row>
    <row r="523" spans="1:9" s="46" customFormat="1" x14ac:dyDescent="0.25">
      <c r="A523" s="27" t="s">
        <v>16</v>
      </c>
      <c r="B523" s="63" t="s">
        <v>1</v>
      </c>
      <c r="C523" s="48">
        <f>C525+C527+C529+C531+C533+C535+C537+C539+C541+C543+C545+C547+C549+C551+C553+C555</f>
        <v>26498</v>
      </c>
    </row>
    <row r="524" spans="1:9" s="46" customFormat="1" x14ac:dyDescent="0.25">
      <c r="A524" s="10"/>
      <c r="B524" s="42" t="s">
        <v>2</v>
      </c>
      <c r="C524" s="48">
        <f>C526+C528+C530+C532+C534+C536+C538+C540+C542+C544+C546+C548+C550+C552+C554+C556</f>
        <v>26498</v>
      </c>
    </row>
    <row r="525" spans="1:9" s="103" customFormat="1" ht="15.5" x14ac:dyDescent="0.35">
      <c r="A525" s="340" t="s">
        <v>150</v>
      </c>
      <c r="B525" s="104" t="s">
        <v>1</v>
      </c>
      <c r="C525" s="94">
        <v>18</v>
      </c>
    </row>
    <row r="526" spans="1:9" s="103" customFormat="1" x14ac:dyDescent="0.25">
      <c r="A526" s="160"/>
      <c r="B526" s="92" t="s">
        <v>2</v>
      </c>
      <c r="C526" s="94">
        <v>18</v>
      </c>
    </row>
    <row r="527" spans="1:9" s="103" customFormat="1" ht="15.5" x14ac:dyDescent="0.25">
      <c r="A527" s="341" t="s">
        <v>151</v>
      </c>
      <c r="B527" s="104" t="s">
        <v>1</v>
      </c>
      <c r="C527" s="94">
        <v>45</v>
      </c>
    </row>
    <row r="528" spans="1:9" s="103" customFormat="1" x14ac:dyDescent="0.25">
      <c r="A528" s="160"/>
      <c r="B528" s="92" t="s">
        <v>2</v>
      </c>
      <c r="C528" s="94">
        <v>45</v>
      </c>
    </row>
    <row r="529" spans="1:3" s="103" customFormat="1" ht="15.5" x14ac:dyDescent="0.25">
      <c r="A529" s="341" t="s">
        <v>153</v>
      </c>
      <c r="B529" s="104" t="s">
        <v>1</v>
      </c>
      <c r="C529" s="94">
        <f>10+10+12+32+32+35-8</f>
        <v>123</v>
      </c>
    </row>
    <row r="530" spans="1:3" s="103" customFormat="1" x14ac:dyDescent="0.25">
      <c r="A530" s="160"/>
      <c r="B530" s="92" t="s">
        <v>2</v>
      </c>
      <c r="C530" s="94">
        <f>10+10+12+32+32+35-8</f>
        <v>123</v>
      </c>
    </row>
    <row r="531" spans="1:3" s="103" customFormat="1" ht="15.5" x14ac:dyDescent="0.35">
      <c r="A531" s="342" t="s">
        <v>157</v>
      </c>
      <c r="B531" s="104" t="s">
        <v>1</v>
      </c>
      <c r="C531" s="94">
        <v>720</v>
      </c>
    </row>
    <row r="532" spans="1:3" s="103" customFormat="1" x14ac:dyDescent="0.25">
      <c r="A532" s="160"/>
      <c r="B532" s="92" t="s">
        <v>2</v>
      </c>
      <c r="C532" s="94">
        <v>720</v>
      </c>
    </row>
    <row r="533" spans="1:3" s="103" customFormat="1" ht="15.5" x14ac:dyDescent="0.35">
      <c r="A533" s="340" t="s">
        <v>158</v>
      </c>
      <c r="B533" s="104" t="s">
        <v>1</v>
      </c>
      <c r="C533" s="94">
        <v>47</v>
      </c>
    </row>
    <row r="534" spans="1:3" s="103" customFormat="1" x14ac:dyDescent="0.25">
      <c r="A534" s="160"/>
      <c r="B534" s="92" t="s">
        <v>2</v>
      </c>
      <c r="C534" s="94">
        <v>47</v>
      </c>
    </row>
    <row r="535" spans="1:3" s="103" customFormat="1" ht="25" x14ac:dyDescent="0.25">
      <c r="A535" s="343" t="s">
        <v>159</v>
      </c>
      <c r="B535" s="104" t="s">
        <v>1</v>
      </c>
      <c r="C535" s="94">
        <v>25000</v>
      </c>
    </row>
    <row r="536" spans="1:3" s="103" customFormat="1" x14ac:dyDescent="0.25">
      <c r="A536" s="160"/>
      <c r="B536" s="92" t="s">
        <v>2</v>
      </c>
      <c r="C536" s="94">
        <v>25000</v>
      </c>
    </row>
    <row r="537" spans="1:3" s="103" customFormat="1" ht="31" x14ac:dyDescent="0.25">
      <c r="A537" s="344" t="s">
        <v>162</v>
      </c>
      <c r="B537" s="111" t="s">
        <v>1</v>
      </c>
      <c r="C537" s="94">
        <v>10</v>
      </c>
    </row>
    <row r="538" spans="1:3" s="103" customFormat="1" x14ac:dyDescent="0.25">
      <c r="A538" s="248"/>
      <c r="B538" s="92" t="s">
        <v>2</v>
      </c>
      <c r="C538" s="94">
        <v>10</v>
      </c>
    </row>
    <row r="539" spans="1:3" s="103" customFormat="1" ht="31" x14ac:dyDescent="0.25">
      <c r="A539" s="344" t="s">
        <v>163</v>
      </c>
      <c r="B539" s="111" t="s">
        <v>1</v>
      </c>
      <c r="C539" s="94">
        <v>6</v>
      </c>
    </row>
    <row r="540" spans="1:3" s="103" customFormat="1" x14ac:dyDescent="0.25">
      <c r="A540" s="248"/>
      <c r="B540" s="92" t="s">
        <v>2</v>
      </c>
      <c r="C540" s="94">
        <v>6</v>
      </c>
    </row>
    <row r="541" spans="1:3" s="103" customFormat="1" ht="31" x14ac:dyDescent="0.25">
      <c r="A541" s="344" t="s">
        <v>164</v>
      </c>
      <c r="B541" s="111" t="s">
        <v>1</v>
      </c>
      <c r="C541" s="94">
        <v>6</v>
      </c>
    </row>
    <row r="542" spans="1:3" s="103" customFormat="1" x14ac:dyDescent="0.25">
      <c r="A542" s="248"/>
      <c r="B542" s="92" t="s">
        <v>2</v>
      </c>
      <c r="C542" s="94">
        <v>6</v>
      </c>
    </row>
    <row r="543" spans="1:3" s="103" customFormat="1" ht="31" x14ac:dyDescent="0.25">
      <c r="A543" s="344" t="s">
        <v>165</v>
      </c>
      <c r="B543" s="111" t="s">
        <v>1</v>
      </c>
      <c r="C543" s="94">
        <v>46</v>
      </c>
    </row>
    <row r="544" spans="1:3" s="103" customFormat="1" x14ac:dyDescent="0.25">
      <c r="A544" s="248"/>
      <c r="B544" s="92" t="s">
        <v>2</v>
      </c>
      <c r="C544" s="94">
        <v>46</v>
      </c>
    </row>
    <row r="545" spans="1:3" s="103" customFormat="1" ht="15.5" x14ac:dyDescent="0.25">
      <c r="A545" s="344" t="s">
        <v>166</v>
      </c>
      <c r="B545" s="111" t="s">
        <v>1</v>
      </c>
      <c r="C545" s="94">
        <v>300</v>
      </c>
    </row>
    <row r="546" spans="1:3" s="103" customFormat="1" x14ac:dyDescent="0.25">
      <c r="A546" s="248"/>
      <c r="B546" s="92" t="s">
        <v>2</v>
      </c>
      <c r="C546" s="94">
        <v>300</v>
      </c>
    </row>
    <row r="547" spans="1:3" s="103" customFormat="1" ht="31" x14ac:dyDescent="0.25">
      <c r="A547" s="344" t="s">
        <v>335</v>
      </c>
      <c r="B547" s="111" t="s">
        <v>1</v>
      </c>
      <c r="C547" s="94">
        <v>125</v>
      </c>
    </row>
    <row r="548" spans="1:3" s="103" customFormat="1" x14ac:dyDescent="0.25">
      <c r="A548" s="248"/>
      <c r="B548" s="92" t="s">
        <v>2</v>
      </c>
      <c r="C548" s="94">
        <v>125</v>
      </c>
    </row>
    <row r="549" spans="1:3" s="103" customFormat="1" ht="31" x14ac:dyDescent="0.25">
      <c r="A549" s="344" t="s">
        <v>383</v>
      </c>
      <c r="B549" s="111" t="s">
        <v>1</v>
      </c>
      <c r="C549" s="94">
        <v>4</v>
      </c>
    </row>
    <row r="550" spans="1:3" s="46" customFormat="1" x14ac:dyDescent="0.25">
      <c r="A550" s="23"/>
      <c r="B550" s="42" t="s">
        <v>2</v>
      </c>
      <c r="C550" s="94">
        <v>4</v>
      </c>
    </row>
    <row r="551" spans="1:3" s="103" customFormat="1" ht="15.5" x14ac:dyDescent="0.25">
      <c r="A551" s="344" t="s">
        <v>384</v>
      </c>
      <c r="B551" s="111" t="s">
        <v>1</v>
      </c>
      <c r="C551" s="94">
        <v>35</v>
      </c>
    </row>
    <row r="552" spans="1:3" s="103" customFormat="1" x14ac:dyDescent="0.25">
      <c r="A552" s="248"/>
      <c r="B552" s="92" t="s">
        <v>2</v>
      </c>
      <c r="C552" s="94">
        <v>35</v>
      </c>
    </row>
    <row r="553" spans="1:3" s="103" customFormat="1" ht="31" x14ac:dyDescent="0.25">
      <c r="A553" s="344" t="s">
        <v>385</v>
      </c>
      <c r="B553" s="111" t="s">
        <v>1</v>
      </c>
      <c r="C553" s="94">
        <v>3</v>
      </c>
    </row>
    <row r="554" spans="1:3" s="103" customFormat="1" x14ac:dyDescent="0.25">
      <c r="A554" s="248"/>
      <c r="B554" s="92" t="s">
        <v>2</v>
      </c>
      <c r="C554" s="94">
        <v>3</v>
      </c>
    </row>
    <row r="555" spans="1:3" s="103" customFormat="1" ht="42" x14ac:dyDescent="0.25">
      <c r="A555" s="345" t="s">
        <v>428</v>
      </c>
      <c r="B555" s="111" t="s">
        <v>1</v>
      </c>
      <c r="C555" s="94">
        <v>10</v>
      </c>
    </row>
    <row r="556" spans="1:3" s="103" customFormat="1" x14ac:dyDescent="0.25">
      <c r="A556" s="248"/>
      <c r="B556" s="92" t="s">
        <v>2</v>
      </c>
      <c r="C556" s="94">
        <v>10</v>
      </c>
    </row>
    <row r="557" spans="1:3" s="103" customFormat="1" x14ac:dyDescent="0.25">
      <c r="A557" s="346" t="s">
        <v>24</v>
      </c>
      <c r="B557" s="111" t="s">
        <v>1</v>
      </c>
      <c r="C557" s="94">
        <f>C559+C561+C563+C565</f>
        <v>497</v>
      </c>
    </row>
    <row r="558" spans="1:3" s="103" customFormat="1" x14ac:dyDescent="0.25">
      <c r="A558" s="160"/>
      <c r="B558" s="92" t="s">
        <v>2</v>
      </c>
      <c r="C558" s="94">
        <f>C560+C562+C564+C566</f>
        <v>497</v>
      </c>
    </row>
    <row r="559" spans="1:3" s="103" customFormat="1" ht="15.5" x14ac:dyDescent="0.35">
      <c r="A559" s="340" t="s">
        <v>152</v>
      </c>
      <c r="B559" s="104" t="s">
        <v>1</v>
      </c>
      <c r="C559" s="94">
        <f>6+1+1+4+4+4-1</f>
        <v>19</v>
      </c>
    </row>
    <row r="560" spans="1:3" s="103" customFormat="1" x14ac:dyDescent="0.25">
      <c r="A560" s="160"/>
      <c r="B560" s="92" t="s">
        <v>2</v>
      </c>
      <c r="C560" s="94">
        <f>6+1+1+4+4+4-1</f>
        <v>19</v>
      </c>
    </row>
    <row r="561" spans="1:9" s="103" customFormat="1" ht="15.5" x14ac:dyDescent="0.25">
      <c r="A561" s="341" t="s">
        <v>156</v>
      </c>
      <c r="B561" s="104" t="s">
        <v>1</v>
      </c>
      <c r="C561" s="94">
        <v>24</v>
      </c>
    </row>
    <row r="562" spans="1:9" s="103" customFormat="1" x14ac:dyDescent="0.25">
      <c r="A562" s="160"/>
      <c r="B562" s="92" t="s">
        <v>2</v>
      </c>
      <c r="C562" s="94">
        <v>24</v>
      </c>
    </row>
    <row r="563" spans="1:9" s="103" customFormat="1" ht="15.5" x14ac:dyDescent="0.35">
      <c r="A563" s="340" t="s">
        <v>154</v>
      </c>
      <c r="B563" s="104" t="s">
        <v>1</v>
      </c>
      <c r="C563" s="94">
        <v>274</v>
      </c>
    </row>
    <row r="564" spans="1:9" s="103" customFormat="1" x14ac:dyDescent="0.25">
      <c r="A564" s="160"/>
      <c r="B564" s="92" t="s">
        <v>2</v>
      </c>
      <c r="C564" s="94">
        <v>274</v>
      </c>
    </row>
    <row r="565" spans="1:9" s="103" customFormat="1" ht="15.5" x14ac:dyDescent="0.25">
      <c r="A565" s="341" t="s">
        <v>155</v>
      </c>
      <c r="B565" s="104" t="s">
        <v>1</v>
      </c>
      <c r="C565" s="94">
        <v>180</v>
      </c>
    </row>
    <row r="566" spans="1:9" s="103" customFormat="1" x14ac:dyDescent="0.25">
      <c r="A566" s="160"/>
      <c r="B566" s="92" t="s">
        <v>2</v>
      </c>
      <c r="C566" s="94">
        <v>180</v>
      </c>
    </row>
    <row r="567" spans="1:9" ht="13" x14ac:dyDescent="0.3">
      <c r="A567" s="507" t="s">
        <v>99</v>
      </c>
      <c r="B567" s="511"/>
      <c r="C567" s="512"/>
      <c r="D567" s="208"/>
      <c r="E567" s="209"/>
      <c r="F567" s="208"/>
      <c r="G567" s="208"/>
      <c r="H567" s="208"/>
      <c r="I567" s="208"/>
    </row>
    <row r="568" spans="1:9" ht="13" x14ac:dyDescent="0.3">
      <c r="A568" s="152" t="s">
        <v>14</v>
      </c>
      <c r="B568" s="62" t="s">
        <v>1</v>
      </c>
      <c r="C568" s="48">
        <f t="shared" ref="C568:C573" si="25">C570</f>
        <v>2</v>
      </c>
      <c r="D568" s="128"/>
      <c r="E568" s="128"/>
      <c r="F568" s="128"/>
      <c r="G568" s="128"/>
      <c r="H568" s="128"/>
      <c r="I568" s="128"/>
    </row>
    <row r="569" spans="1:9" x14ac:dyDescent="0.25">
      <c r="A569" s="22" t="s">
        <v>48</v>
      </c>
      <c r="B569" s="14" t="s">
        <v>2</v>
      </c>
      <c r="C569" s="48">
        <f t="shared" si="25"/>
        <v>2</v>
      </c>
    </row>
    <row r="570" spans="1:9" ht="13" x14ac:dyDescent="0.3">
      <c r="A570" s="34" t="s">
        <v>17</v>
      </c>
      <c r="B570" s="13" t="s">
        <v>1</v>
      </c>
      <c r="C570" s="28">
        <f t="shared" si="25"/>
        <v>2</v>
      </c>
    </row>
    <row r="571" spans="1:9" ht="13" x14ac:dyDescent="0.3">
      <c r="A571" s="22" t="s">
        <v>49</v>
      </c>
      <c r="B571" s="14" t="s">
        <v>2</v>
      </c>
      <c r="C571" s="28">
        <f t="shared" si="25"/>
        <v>2</v>
      </c>
    </row>
    <row r="572" spans="1:9" ht="13" x14ac:dyDescent="0.3">
      <c r="A572" s="12" t="s">
        <v>10</v>
      </c>
      <c r="B572" s="6" t="s">
        <v>1</v>
      </c>
      <c r="C572" s="19">
        <f t="shared" si="25"/>
        <v>2</v>
      </c>
      <c r="D572" s="45"/>
      <c r="E572" s="45"/>
      <c r="F572" s="45"/>
      <c r="G572" s="45"/>
      <c r="H572" s="45"/>
      <c r="I572" s="45"/>
    </row>
    <row r="573" spans="1:9" ht="13" x14ac:dyDescent="0.3">
      <c r="A573" s="11"/>
      <c r="B573" s="7" t="s">
        <v>2</v>
      </c>
      <c r="C573" s="19">
        <f t="shared" si="25"/>
        <v>2</v>
      </c>
      <c r="D573" s="45"/>
      <c r="E573" s="45"/>
      <c r="F573" s="45"/>
      <c r="G573" s="45"/>
      <c r="H573" s="45"/>
      <c r="I573" s="45"/>
    </row>
    <row r="574" spans="1:9" ht="13" x14ac:dyDescent="0.3">
      <c r="A574" s="36" t="s">
        <v>23</v>
      </c>
      <c r="B574" s="13" t="s">
        <v>1</v>
      </c>
      <c r="C574" s="19">
        <f>C576</f>
        <v>2</v>
      </c>
    </row>
    <row r="575" spans="1:9" x14ac:dyDescent="0.25">
      <c r="A575" s="10"/>
      <c r="B575" s="14" t="s">
        <v>2</v>
      </c>
      <c r="C575" s="19">
        <f>C577</f>
        <v>2</v>
      </c>
    </row>
    <row r="576" spans="1:9" s="46" customFormat="1" x14ac:dyDescent="0.25">
      <c r="A576" s="32" t="s">
        <v>24</v>
      </c>
      <c r="B576" s="62" t="s">
        <v>1</v>
      </c>
      <c r="C576" s="48">
        <f>C578</f>
        <v>2</v>
      </c>
    </row>
    <row r="577" spans="1:9" s="46" customFormat="1" x14ac:dyDescent="0.25">
      <c r="A577" s="10"/>
      <c r="B577" s="42" t="s">
        <v>2</v>
      </c>
      <c r="C577" s="48">
        <f>C579</f>
        <v>2</v>
      </c>
    </row>
    <row r="578" spans="1:9" s="46" customFormat="1" ht="13" x14ac:dyDescent="0.3">
      <c r="A578" s="65" t="s">
        <v>100</v>
      </c>
      <c r="B578" s="63" t="s">
        <v>1</v>
      </c>
      <c r="C578" s="48">
        <f>C580+C582</f>
        <v>2</v>
      </c>
    </row>
    <row r="579" spans="1:9" s="46" customFormat="1" x14ac:dyDescent="0.25">
      <c r="A579" s="10"/>
      <c r="B579" s="42" t="s">
        <v>2</v>
      </c>
      <c r="C579" s="48">
        <f>C581+C583</f>
        <v>2</v>
      </c>
    </row>
    <row r="580" spans="1:9" s="103" customFormat="1" ht="15.5" x14ac:dyDescent="0.25">
      <c r="A580" s="347" t="s">
        <v>167</v>
      </c>
      <c r="B580" s="104" t="s">
        <v>1</v>
      </c>
      <c r="C580" s="94">
        <v>1</v>
      </c>
    </row>
    <row r="581" spans="1:9" s="103" customFormat="1" x14ac:dyDescent="0.25">
      <c r="A581" s="160"/>
      <c r="B581" s="92" t="s">
        <v>2</v>
      </c>
      <c r="C581" s="94">
        <v>1</v>
      </c>
    </row>
    <row r="582" spans="1:9" s="103" customFormat="1" ht="15.5" x14ac:dyDescent="0.25">
      <c r="A582" s="347" t="s">
        <v>168</v>
      </c>
      <c r="B582" s="104" t="s">
        <v>1</v>
      </c>
      <c r="C582" s="94">
        <v>1</v>
      </c>
    </row>
    <row r="583" spans="1:9" s="103" customFormat="1" x14ac:dyDescent="0.25">
      <c r="A583" s="160"/>
      <c r="B583" s="92" t="s">
        <v>2</v>
      </c>
      <c r="C583" s="94">
        <v>1</v>
      </c>
    </row>
    <row r="584" spans="1:9" s="103" customFormat="1" ht="13" x14ac:dyDescent="0.3">
      <c r="A584" s="521" t="s">
        <v>66</v>
      </c>
      <c r="B584" s="522"/>
      <c r="C584" s="523"/>
      <c r="D584" s="209"/>
      <c r="E584" s="209"/>
      <c r="F584" s="209"/>
      <c r="G584" s="209"/>
      <c r="H584" s="209"/>
      <c r="I584" s="209"/>
    </row>
    <row r="585" spans="1:9" s="103" customFormat="1" ht="13" x14ac:dyDescent="0.3">
      <c r="A585" s="152" t="s">
        <v>14</v>
      </c>
      <c r="B585" s="111" t="s">
        <v>1</v>
      </c>
      <c r="C585" s="94">
        <f t="shared" ref="C585:C590" si="26">C587</f>
        <v>53</v>
      </c>
      <c r="D585" s="109"/>
      <c r="E585" s="109"/>
      <c r="F585" s="109"/>
      <c r="G585" s="109"/>
      <c r="H585" s="109"/>
      <c r="I585" s="109"/>
    </row>
    <row r="586" spans="1:9" s="103" customFormat="1" x14ac:dyDescent="0.25">
      <c r="A586" s="84" t="s">
        <v>48</v>
      </c>
      <c r="B586" s="73" t="s">
        <v>2</v>
      </c>
      <c r="C586" s="94">
        <f t="shared" si="26"/>
        <v>53</v>
      </c>
    </row>
    <row r="587" spans="1:9" s="103" customFormat="1" ht="13" x14ac:dyDescent="0.3">
      <c r="A587" s="334" t="s">
        <v>28</v>
      </c>
      <c r="B587" s="151" t="s">
        <v>1</v>
      </c>
      <c r="C587" s="30">
        <f t="shared" si="26"/>
        <v>53</v>
      </c>
    </row>
    <row r="588" spans="1:9" s="103" customFormat="1" ht="13" x14ac:dyDescent="0.3">
      <c r="A588" s="84" t="s">
        <v>49</v>
      </c>
      <c r="B588" s="73" t="s">
        <v>2</v>
      </c>
      <c r="C588" s="30">
        <f t="shared" si="26"/>
        <v>53</v>
      </c>
    </row>
    <row r="589" spans="1:9" s="103" customFormat="1" ht="13" x14ac:dyDescent="0.3">
      <c r="A589" s="289" t="s">
        <v>10</v>
      </c>
      <c r="B589" s="104" t="s">
        <v>1</v>
      </c>
      <c r="C589" s="94">
        <f t="shared" si="26"/>
        <v>53</v>
      </c>
      <c r="D589" s="95"/>
      <c r="E589" s="95"/>
      <c r="F589" s="95"/>
      <c r="G589" s="95"/>
      <c r="H589" s="95"/>
      <c r="I589" s="95"/>
    </row>
    <row r="590" spans="1:9" s="103" customFormat="1" ht="13" x14ac:dyDescent="0.3">
      <c r="A590" s="87"/>
      <c r="B590" s="92" t="s">
        <v>2</v>
      </c>
      <c r="C590" s="94">
        <f t="shared" si="26"/>
        <v>53</v>
      </c>
      <c r="D590" s="95"/>
      <c r="E590" s="95"/>
      <c r="F590" s="95"/>
      <c r="G590" s="95"/>
      <c r="H590" s="95"/>
      <c r="I590" s="95"/>
    </row>
    <row r="591" spans="1:9" s="103" customFormat="1" ht="13" x14ac:dyDescent="0.3">
      <c r="A591" s="348" t="s">
        <v>23</v>
      </c>
      <c r="B591" s="151" t="s">
        <v>1</v>
      </c>
      <c r="C591" s="94">
        <f>C593+C599</f>
        <v>53</v>
      </c>
    </row>
    <row r="592" spans="1:9" s="103" customFormat="1" x14ac:dyDescent="0.25">
      <c r="A592" s="160"/>
      <c r="B592" s="73" t="s">
        <v>2</v>
      </c>
      <c r="C592" s="94">
        <f>C594+C600</f>
        <v>53</v>
      </c>
    </row>
    <row r="593" spans="1:9" s="103" customFormat="1" x14ac:dyDescent="0.25">
      <c r="A593" s="346" t="s">
        <v>60</v>
      </c>
      <c r="B593" s="111" t="s">
        <v>1</v>
      </c>
      <c r="C593" s="349">
        <f>C595</f>
        <v>50</v>
      </c>
    </row>
    <row r="594" spans="1:9" s="103" customFormat="1" x14ac:dyDescent="0.25">
      <c r="A594" s="160"/>
      <c r="B594" s="92" t="s">
        <v>2</v>
      </c>
      <c r="C594" s="349">
        <f>C596</f>
        <v>50</v>
      </c>
    </row>
    <row r="595" spans="1:9" s="103" customFormat="1" ht="13" x14ac:dyDescent="0.3">
      <c r="A595" s="350" t="s">
        <v>101</v>
      </c>
      <c r="B595" s="104" t="s">
        <v>1</v>
      </c>
      <c r="C595" s="94">
        <f>C597</f>
        <v>50</v>
      </c>
    </row>
    <row r="596" spans="1:9" s="103" customFormat="1" x14ac:dyDescent="0.25">
      <c r="A596" s="160"/>
      <c r="B596" s="92" t="s">
        <v>2</v>
      </c>
      <c r="C596" s="94">
        <f>C598</f>
        <v>50</v>
      </c>
    </row>
    <row r="597" spans="1:9" s="103" customFormat="1" ht="15.5" x14ac:dyDescent="0.25">
      <c r="A597" s="347" t="s">
        <v>169</v>
      </c>
      <c r="B597" s="104" t="s">
        <v>1</v>
      </c>
      <c r="C597" s="94">
        <v>50</v>
      </c>
    </row>
    <row r="598" spans="1:9" s="103" customFormat="1" x14ac:dyDescent="0.25">
      <c r="A598" s="160"/>
      <c r="B598" s="92" t="s">
        <v>2</v>
      </c>
      <c r="C598" s="94">
        <v>50</v>
      </c>
    </row>
    <row r="599" spans="1:9" s="103" customFormat="1" x14ac:dyDescent="0.25">
      <c r="A599" s="346" t="s">
        <v>24</v>
      </c>
      <c r="B599" s="111" t="s">
        <v>1</v>
      </c>
      <c r="C599" s="94">
        <f>C601</f>
        <v>3</v>
      </c>
    </row>
    <row r="600" spans="1:9" s="103" customFormat="1" x14ac:dyDescent="0.25">
      <c r="A600" s="160"/>
      <c r="B600" s="92" t="s">
        <v>2</v>
      </c>
      <c r="C600" s="94">
        <f>C602</f>
        <v>3</v>
      </c>
    </row>
    <row r="601" spans="1:9" s="103" customFormat="1" ht="14" x14ac:dyDescent="0.3">
      <c r="A601" s="351" t="s">
        <v>170</v>
      </c>
      <c r="B601" s="104" t="s">
        <v>1</v>
      </c>
      <c r="C601" s="94">
        <f>C603</f>
        <v>3</v>
      </c>
    </row>
    <row r="602" spans="1:9" s="103" customFormat="1" x14ac:dyDescent="0.25">
      <c r="A602" s="160"/>
      <c r="B602" s="92" t="s">
        <v>2</v>
      </c>
      <c r="C602" s="94">
        <f>C604</f>
        <v>3</v>
      </c>
    </row>
    <row r="603" spans="1:9" s="103" customFormat="1" ht="15.5" x14ac:dyDescent="0.35">
      <c r="A603" s="340" t="s">
        <v>171</v>
      </c>
      <c r="B603" s="104" t="s">
        <v>1</v>
      </c>
      <c r="C603" s="94">
        <v>3</v>
      </c>
    </row>
    <row r="604" spans="1:9" s="46" customFormat="1" x14ac:dyDescent="0.25">
      <c r="A604" s="10"/>
      <c r="B604" s="42" t="s">
        <v>2</v>
      </c>
      <c r="C604" s="48">
        <v>3</v>
      </c>
    </row>
    <row r="605" spans="1:9" ht="13" x14ac:dyDescent="0.3">
      <c r="A605" s="176" t="s">
        <v>35</v>
      </c>
      <c r="B605" s="177"/>
      <c r="C605" s="178"/>
      <c r="D605" s="126"/>
      <c r="E605" s="127"/>
      <c r="F605" s="126"/>
      <c r="G605" s="126"/>
      <c r="H605" s="126"/>
      <c r="I605" s="126"/>
    </row>
    <row r="606" spans="1:9" ht="13" x14ac:dyDescent="0.3">
      <c r="A606" s="152" t="s">
        <v>14</v>
      </c>
      <c r="B606" s="62" t="s">
        <v>1</v>
      </c>
      <c r="C606" s="48">
        <f t="shared" ref="C606:C611" si="27">C608</f>
        <v>1383</v>
      </c>
      <c r="D606" s="128"/>
      <c r="E606" s="128"/>
      <c r="F606" s="128"/>
      <c r="G606" s="128"/>
      <c r="H606" s="128"/>
      <c r="I606" s="128"/>
    </row>
    <row r="607" spans="1:9" x14ac:dyDescent="0.25">
      <c r="A607" s="22" t="s">
        <v>48</v>
      </c>
      <c r="B607" s="14" t="s">
        <v>2</v>
      </c>
      <c r="C607" s="48">
        <f t="shared" si="27"/>
        <v>1383</v>
      </c>
    </row>
    <row r="608" spans="1:9" ht="13" x14ac:dyDescent="0.3">
      <c r="A608" s="146" t="s">
        <v>28</v>
      </c>
      <c r="B608" s="13" t="s">
        <v>1</v>
      </c>
      <c r="C608" s="28">
        <f t="shared" si="27"/>
        <v>1383</v>
      </c>
    </row>
    <row r="609" spans="1:9" ht="13" x14ac:dyDescent="0.3">
      <c r="A609" s="22" t="s">
        <v>49</v>
      </c>
      <c r="B609" s="14" t="s">
        <v>2</v>
      </c>
      <c r="C609" s="28">
        <f t="shared" si="27"/>
        <v>1383</v>
      </c>
    </row>
    <row r="610" spans="1:9" ht="13" x14ac:dyDescent="0.3">
      <c r="A610" s="12" t="s">
        <v>10</v>
      </c>
      <c r="B610" s="6" t="s">
        <v>1</v>
      </c>
      <c r="C610" s="19">
        <f t="shared" si="27"/>
        <v>1383</v>
      </c>
      <c r="D610" s="45"/>
      <c r="E610" s="45"/>
      <c r="F610" s="45"/>
      <c r="G610" s="45"/>
      <c r="H610" s="45"/>
      <c r="I610" s="45"/>
    </row>
    <row r="611" spans="1:9" ht="13" x14ac:dyDescent="0.3">
      <c r="A611" s="11"/>
      <c r="B611" s="7" t="s">
        <v>2</v>
      </c>
      <c r="C611" s="19">
        <f t="shared" si="27"/>
        <v>1383</v>
      </c>
      <c r="D611" s="45"/>
      <c r="E611" s="45"/>
      <c r="F611" s="45"/>
      <c r="G611" s="45"/>
      <c r="H611" s="45"/>
      <c r="I611" s="45"/>
    </row>
    <row r="612" spans="1:9" ht="13" x14ac:dyDescent="0.3">
      <c r="A612" s="36" t="s">
        <v>23</v>
      </c>
      <c r="B612" s="13" t="s">
        <v>1</v>
      </c>
      <c r="C612" s="19">
        <f>C614+C634</f>
        <v>1383</v>
      </c>
    </row>
    <row r="613" spans="1:9" x14ac:dyDescent="0.25">
      <c r="A613" s="10"/>
      <c r="B613" s="14" t="s">
        <v>2</v>
      </c>
      <c r="C613" s="19">
        <f>C615+C635</f>
        <v>1383</v>
      </c>
    </row>
    <row r="614" spans="1:9" x14ac:dyDescent="0.25">
      <c r="A614" s="27" t="s">
        <v>16</v>
      </c>
      <c r="B614" s="6" t="s">
        <v>1</v>
      </c>
      <c r="C614" s="19">
        <f>C616+C628</f>
        <v>1338</v>
      </c>
    </row>
    <row r="615" spans="1:9" x14ac:dyDescent="0.25">
      <c r="A615" s="9"/>
      <c r="B615" s="7" t="s">
        <v>2</v>
      </c>
      <c r="C615" s="19">
        <f>C617+C629</f>
        <v>1338</v>
      </c>
    </row>
    <row r="616" spans="1:9" ht="13" x14ac:dyDescent="0.3">
      <c r="A616" s="65" t="s">
        <v>103</v>
      </c>
      <c r="B616" s="6" t="s">
        <v>1</v>
      </c>
      <c r="C616" s="19">
        <f>C618+C620+C622+C624+C626</f>
        <v>1306</v>
      </c>
    </row>
    <row r="617" spans="1:9" x14ac:dyDescent="0.25">
      <c r="A617" s="9"/>
      <c r="B617" s="7" t="s">
        <v>2</v>
      </c>
      <c r="C617" s="19">
        <f>C619+C621+C623+C625+C627</f>
        <v>1306</v>
      </c>
    </row>
    <row r="618" spans="1:9" s="103" customFormat="1" ht="15.5" x14ac:dyDescent="0.25">
      <c r="A618" s="352" t="s">
        <v>172</v>
      </c>
      <c r="B618" s="104" t="s">
        <v>1</v>
      </c>
      <c r="C618" s="94">
        <v>850</v>
      </c>
    </row>
    <row r="619" spans="1:9" s="103" customFormat="1" x14ac:dyDescent="0.25">
      <c r="A619" s="160"/>
      <c r="B619" s="92" t="s">
        <v>2</v>
      </c>
      <c r="C619" s="94">
        <v>850</v>
      </c>
    </row>
    <row r="620" spans="1:9" s="103" customFormat="1" ht="15.5" x14ac:dyDescent="0.25">
      <c r="A620" s="352" t="s">
        <v>173</v>
      </c>
      <c r="B620" s="104" t="s">
        <v>1</v>
      </c>
      <c r="C620" s="94">
        <v>18</v>
      </c>
    </row>
    <row r="621" spans="1:9" s="103" customFormat="1" x14ac:dyDescent="0.25">
      <c r="A621" s="160"/>
      <c r="B621" s="92" t="s">
        <v>2</v>
      </c>
      <c r="C621" s="94">
        <v>18</v>
      </c>
    </row>
    <row r="622" spans="1:9" s="103" customFormat="1" ht="15.5" x14ac:dyDescent="0.25">
      <c r="A622" s="352" t="s">
        <v>174</v>
      </c>
      <c r="B622" s="104" t="s">
        <v>1</v>
      </c>
      <c r="C622" s="94">
        <v>48</v>
      </c>
    </row>
    <row r="623" spans="1:9" s="103" customFormat="1" x14ac:dyDescent="0.25">
      <c r="A623" s="160"/>
      <c r="B623" s="92" t="s">
        <v>2</v>
      </c>
      <c r="C623" s="94">
        <v>48</v>
      </c>
    </row>
    <row r="624" spans="1:9" s="103" customFormat="1" ht="15.5" x14ac:dyDescent="0.25">
      <c r="A624" s="352" t="s">
        <v>175</v>
      </c>
      <c r="B624" s="104" t="s">
        <v>1</v>
      </c>
      <c r="C624" s="94">
        <v>90</v>
      </c>
    </row>
    <row r="625" spans="1:9" s="103" customFormat="1" x14ac:dyDescent="0.25">
      <c r="A625" s="160"/>
      <c r="B625" s="92" t="s">
        <v>2</v>
      </c>
      <c r="C625" s="94">
        <v>90</v>
      </c>
    </row>
    <row r="626" spans="1:9" s="103" customFormat="1" ht="46.5" x14ac:dyDescent="0.25">
      <c r="A626" s="353" t="s">
        <v>176</v>
      </c>
      <c r="B626" s="104" t="s">
        <v>1</v>
      </c>
      <c r="C626" s="94">
        <v>300</v>
      </c>
    </row>
    <row r="627" spans="1:9" s="103" customFormat="1" x14ac:dyDescent="0.25">
      <c r="A627" s="160"/>
      <c r="B627" s="92" t="s">
        <v>2</v>
      </c>
      <c r="C627" s="94">
        <v>300</v>
      </c>
    </row>
    <row r="628" spans="1:9" s="69" customFormat="1" ht="13" x14ac:dyDescent="0.3">
      <c r="A628" s="88" t="s">
        <v>104</v>
      </c>
      <c r="B628" s="29" t="s">
        <v>1</v>
      </c>
      <c r="C628" s="30">
        <f>C630+C632</f>
        <v>32</v>
      </c>
      <c r="D628" s="74"/>
      <c r="E628" s="74"/>
      <c r="F628" s="74"/>
      <c r="G628" s="74"/>
      <c r="H628" s="74"/>
      <c r="I628" s="74"/>
    </row>
    <row r="629" spans="1:9" s="69" customFormat="1" ht="13" x14ac:dyDescent="0.3">
      <c r="A629" s="33"/>
      <c r="B629" s="31" t="s">
        <v>2</v>
      </c>
      <c r="C629" s="30">
        <f>C631+C633</f>
        <v>32</v>
      </c>
      <c r="D629" s="74"/>
      <c r="E629" s="74"/>
      <c r="F629" s="74"/>
      <c r="G629" s="74"/>
      <c r="H629" s="74"/>
      <c r="I629" s="74"/>
    </row>
    <row r="630" spans="1:9" s="99" customFormat="1" ht="15.5" x14ac:dyDescent="0.25">
      <c r="A630" s="354" t="s">
        <v>180</v>
      </c>
      <c r="B630" s="151" t="s">
        <v>1</v>
      </c>
      <c r="C630" s="97">
        <v>20</v>
      </c>
      <c r="D630" s="91"/>
      <c r="E630" s="91"/>
      <c r="F630" s="91"/>
      <c r="G630" s="91"/>
      <c r="H630" s="91"/>
      <c r="I630" s="91"/>
    </row>
    <row r="631" spans="1:9" s="99" customFormat="1" x14ac:dyDescent="0.25">
      <c r="A631" s="84"/>
      <c r="B631" s="73" t="s">
        <v>2</v>
      </c>
      <c r="C631" s="97">
        <v>20</v>
      </c>
      <c r="D631" s="91"/>
      <c r="E631" s="91"/>
      <c r="F631" s="91"/>
      <c r="G631" s="91"/>
      <c r="H631" s="91"/>
      <c r="I631" s="91"/>
    </row>
    <row r="632" spans="1:9" s="103" customFormat="1" ht="15.5" x14ac:dyDescent="0.25">
      <c r="A632" s="354" t="s">
        <v>181</v>
      </c>
      <c r="B632" s="104" t="s">
        <v>1</v>
      </c>
      <c r="C632" s="94">
        <v>12</v>
      </c>
    </row>
    <row r="633" spans="1:9" s="103" customFormat="1" x14ac:dyDescent="0.25">
      <c r="A633" s="160"/>
      <c r="B633" s="92" t="s">
        <v>2</v>
      </c>
      <c r="C633" s="94">
        <v>12</v>
      </c>
    </row>
    <row r="634" spans="1:9" s="103" customFormat="1" x14ac:dyDescent="0.25">
      <c r="A634" s="346" t="s">
        <v>60</v>
      </c>
      <c r="B634" s="111" t="s">
        <v>1</v>
      </c>
      <c r="C634" s="349">
        <f>C636</f>
        <v>45</v>
      </c>
    </row>
    <row r="635" spans="1:9" s="103" customFormat="1" x14ac:dyDescent="0.25">
      <c r="A635" s="160"/>
      <c r="B635" s="92" t="s">
        <v>2</v>
      </c>
      <c r="C635" s="349">
        <f>C637</f>
        <v>45</v>
      </c>
    </row>
    <row r="636" spans="1:9" s="103" customFormat="1" ht="13" x14ac:dyDescent="0.3">
      <c r="A636" s="174" t="s">
        <v>103</v>
      </c>
      <c r="B636" s="104" t="s">
        <v>1</v>
      </c>
      <c r="C636" s="94">
        <f>C638</f>
        <v>45</v>
      </c>
    </row>
    <row r="637" spans="1:9" s="103" customFormat="1" x14ac:dyDescent="0.25">
      <c r="A637" s="160"/>
      <c r="B637" s="92" t="s">
        <v>2</v>
      </c>
      <c r="C637" s="94">
        <f>C639</f>
        <v>45</v>
      </c>
    </row>
    <row r="638" spans="1:9" s="103" customFormat="1" ht="15.5" x14ac:dyDescent="0.25">
      <c r="A638" s="352" t="s">
        <v>177</v>
      </c>
      <c r="B638" s="104" t="s">
        <v>1</v>
      </c>
      <c r="C638" s="94">
        <v>45</v>
      </c>
    </row>
    <row r="639" spans="1:9" s="46" customFormat="1" x14ac:dyDescent="0.25">
      <c r="A639" s="10"/>
      <c r="B639" s="42" t="s">
        <v>2</v>
      </c>
      <c r="C639" s="48">
        <v>45</v>
      </c>
    </row>
    <row r="640" spans="1:9" s="46" customFormat="1" ht="13" x14ac:dyDescent="0.3">
      <c r="A640" s="493" t="s">
        <v>40</v>
      </c>
      <c r="B640" s="494"/>
      <c r="C640" s="495"/>
    </row>
    <row r="641" spans="1:5" s="47" customFormat="1" ht="13" x14ac:dyDescent="0.3">
      <c r="A641" s="67" t="s">
        <v>14</v>
      </c>
      <c r="B641" s="77" t="s">
        <v>1</v>
      </c>
      <c r="C641" s="30">
        <f t="shared" ref="C641:C660" si="28">C643</f>
        <v>15293</v>
      </c>
      <c r="E641" s="69"/>
    </row>
    <row r="642" spans="1:5" s="47" customFormat="1" ht="13" x14ac:dyDescent="0.3">
      <c r="A642" s="79" t="s">
        <v>15</v>
      </c>
      <c r="B642" s="80" t="s">
        <v>2</v>
      </c>
      <c r="C642" s="30">
        <f t="shared" si="28"/>
        <v>15293</v>
      </c>
      <c r="E642" s="69"/>
    </row>
    <row r="643" spans="1:5" s="46" customFormat="1" ht="13" x14ac:dyDescent="0.3">
      <c r="A643" s="26" t="s">
        <v>17</v>
      </c>
      <c r="B643" s="13" t="s">
        <v>1</v>
      </c>
      <c r="C643" s="94">
        <f>C645+C659</f>
        <v>15293</v>
      </c>
    </row>
    <row r="644" spans="1:5" s="46" customFormat="1" x14ac:dyDescent="0.25">
      <c r="A644" s="10" t="s">
        <v>9</v>
      </c>
      <c r="B644" s="14" t="s">
        <v>2</v>
      </c>
      <c r="C644" s="94">
        <f>C646+C660</f>
        <v>15293</v>
      </c>
    </row>
    <row r="645" spans="1:5" s="46" customFormat="1" ht="26" x14ac:dyDescent="0.3">
      <c r="A645" s="198" t="s">
        <v>89</v>
      </c>
      <c r="B645" s="62" t="s">
        <v>1</v>
      </c>
      <c r="C645" s="48">
        <f>C647+C653</f>
        <v>6899</v>
      </c>
    </row>
    <row r="646" spans="1:5" s="46" customFormat="1" ht="13" x14ac:dyDescent="0.3">
      <c r="A646" s="11"/>
      <c r="B646" s="42" t="s">
        <v>2</v>
      </c>
      <c r="C646" s="48">
        <f>C648+C654</f>
        <v>6899</v>
      </c>
    </row>
    <row r="647" spans="1:5" s="164" customFormat="1" ht="13" x14ac:dyDescent="0.3">
      <c r="A647" s="271" t="s">
        <v>185</v>
      </c>
      <c r="B647" s="267" t="s">
        <v>1</v>
      </c>
      <c r="C647" s="28">
        <f>C649+C651</f>
        <v>3714</v>
      </c>
    </row>
    <row r="648" spans="1:5" s="46" customFormat="1" ht="13" x14ac:dyDescent="0.3">
      <c r="A648" s="10"/>
      <c r="B648" s="42" t="s">
        <v>2</v>
      </c>
      <c r="C648" s="28">
        <f>C650+C652</f>
        <v>3714</v>
      </c>
    </row>
    <row r="649" spans="1:5" s="404" customFormat="1" ht="25" x14ac:dyDescent="0.25">
      <c r="A649" s="401" t="s">
        <v>186</v>
      </c>
      <c r="B649" s="402" t="s">
        <v>1</v>
      </c>
      <c r="C649" s="403">
        <v>41</v>
      </c>
    </row>
    <row r="650" spans="1:5" s="404" customFormat="1" x14ac:dyDescent="0.25">
      <c r="A650" s="405"/>
      <c r="B650" s="406" t="s">
        <v>2</v>
      </c>
      <c r="C650" s="403">
        <v>41</v>
      </c>
    </row>
    <row r="651" spans="1:5" s="404" customFormat="1" ht="14" x14ac:dyDescent="0.25">
      <c r="A651" s="407" t="s">
        <v>187</v>
      </c>
      <c r="B651" s="402" t="s">
        <v>1</v>
      </c>
      <c r="C651" s="403">
        <v>3673</v>
      </c>
    </row>
    <row r="652" spans="1:5" s="404" customFormat="1" x14ac:dyDescent="0.25">
      <c r="A652" s="405"/>
      <c r="B652" s="406" t="s">
        <v>2</v>
      </c>
      <c r="C652" s="403">
        <v>3673</v>
      </c>
    </row>
    <row r="653" spans="1:5" s="103" customFormat="1" ht="14" x14ac:dyDescent="0.3">
      <c r="A653" s="260" t="s">
        <v>237</v>
      </c>
      <c r="B653" s="212" t="s">
        <v>1</v>
      </c>
      <c r="C653" s="242">
        <f>C655+C657</f>
        <v>3185</v>
      </c>
    </row>
    <row r="654" spans="1:5" s="103" customFormat="1" ht="14" x14ac:dyDescent="0.3">
      <c r="A654" s="255"/>
      <c r="B654" s="214" t="s">
        <v>2</v>
      </c>
      <c r="C654" s="242">
        <f>C656+C658</f>
        <v>3185</v>
      </c>
    </row>
    <row r="655" spans="1:5" s="103" customFormat="1" ht="28" x14ac:dyDescent="0.25">
      <c r="A655" s="355" t="s">
        <v>238</v>
      </c>
      <c r="B655" s="111" t="s">
        <v>1</v>
      </c>
      <c r="C655" s="94">
        <v>1773</v>
      </c>
    </row>
    <row r="656" spans="1:5" s="103" customFormat="1" x14ac:dyDescent="0.25">
      <c r="A656" s="160"/>
      <c r="B656" s="92" t="s">
        <v>2</v>
      </c>
      <c r="C656" s="94">
        <v>1773</v>
      </c>
    </row>
    <row r="657" spans="1:9" s="103" customFormat="1" ht="28" x14ac:dyDescent="0.3">
      <c r="A657" s="356" t="s">
        <v>239</v>
      </c>
      <c r="B657" s="111" t="s">
        <v>1</v>
      </c>
      <c r="C657" s="94">
        <v>1412</v>
      </c>
    </row>
    <row r="658" spans="1:9" s="103" customFormat="1" x14ac:dyDescent="0.25">
      <c r="A658" s="160"/>
      <c r="B658" s="92" t="s">
        <v>2</v>
      </c>
      <c r="C658" s="48">
        <v>1412</v>
      </c>
    </row>
    <row r="659" spans="1:9" s="46" customFormat="1" ht="13" x14ac:dyDescent="0.3">
      <c r="A659" s="12" t="s">
        <v>10</v>
      </c>
      <c r="B659" s="63" t="s">
        <v>1</v>
      </c>
      <c r="C659" s="28">
        <f t="shared" si="28"/>
        <v>8394</v>
      </c>
      <c r="D659" s="45"/>
      <c r="E659" s="45"/>
      <c r="F659" s="45"/>
      <c r="G659" s="45"/>
      <c r="H659" s="45"/>
      <c r="I659" s="45"/>
    </row>
    <row r="660" spans="1:9" s="46" customFormat="1" ht="13" x14ac:dyDescent="0.3">
      <c r="A660" s="11"/>
      <c r="B660" s="42" t="s">
        <v>2</v>
      </c>
      <c r="C660" s="28">
        <f t="shared" si="28"/>
        <v>8394</v>
      </c>
      <c r="D660" s="45"/>
      <c r="E660" s="45"/>
      <c r="F660" s="45"/>
      <c r="G660" s="45"/>
      <c r="H660" s="45"/>
      <c r="I660" s="45"/>
    </row>
    <row r="661" spans="1:9" s="46" customFormat="1" ht="13" x14ac:dyDescent="0.3">
      <c r="A661" s="36" t="s">
        <v>23</v>
      </c>
      <c r="B661" s="13" t="s">
        <v>1</v>
      </c>
      <c r="C661" s="48">
        <f>C663+C797</f>
        <v>8394</v>
      </c>
    </row>
    <row r="662" spans="1:9" s="46" customFormat="1" x14ac:dyDescent="0.25">
      <c r="A662" s="10"/>
      <c r="B662" s="14" t="s">
        <v>2</v>
      </c>
      <c r="C662" s="48">
        <f>C664+C798</f>
        <v>8394</v>
      </c>
      <c r="D662" s="48">
        <f>D664</f>
        <v>0</v>
      </c>
    </row>
    <row r="663" spans="1:9" s="46" customFormat="1" x14ac:dyDescent="0.25">
      <c r="A663" s="27" t="s">
        <v>16</v>
      </c>
      <c r="B663" s="63" t="s">
        <v>1</v>
      </c>
      <c r="C663" s="48">
        <f>C665+C677+C683+C689+C697+C729+C783+C787+C793</f>
        <v>8361</v>
      </c>
    </row>
    <row r="664" spans="1:9" s="46" customFormat="1" x14ac:dyDescent="0.25">
      <c r="A664" s="10"/>
      <c r="B664" s="42" t="s">
        <v>2</v>
      </c>
      <c r="C664" s="48">
        <f>C666+C678+C684+C690+C698+C730+C784+C788+C794</f>
        <v>8361</v>
      </c>
    </row>
    <row r="665" spans="1:9" s="96" customFormat="1" ht="14" x14ac:dyDescent="0.3">
      <c r="A665" s="197" t="s">
        <v>188</v>
      </c>
      <c r="B665" s="190" t="s">
        <v>1</v>
      </c>
      <c r="C665" s="28">
        <f>C667+C669+C671+C673+C675</f>
        <v>2775</v>
      </c>
    </row>
    <row r="666" spans="1:9" s="103" customFormat="1" ht="13" x14ac:dyDescent="0.3">
      <c r="A666" s="160"/>
      <c r="B666" s="92" t="s">
        <v>2</v>
      </c>
      <c r="C666" s="28">
        <f>C668+C670+C672+C674+C676</f>
        <v>2775</v>
      </c>
    </row>
    <row r="667" spans="1:9" s="99" customFormat="1" ht="14" x14ac:dyDescent="0.3">
      <c r="A667" s="357" t="s">
        <v>189</v>
      </c>
      <c r="B667" s="247" t="s">
        <v>1</v>
      </c>
      <c r="C667" s="186">
        <v>65</v>
      </c>
    </row>
    <row r="668" spans="1:9" s="99" customFormat="1" ht="14" x14ac:dyDescent="0.3">
      <c r="A668" s="255"/>
      <c r="B668" s="231" t="s">
        <v>2</v>
      </c>
      <c r="C668" s="186">
        <v>65</v>
      </c>
    </row>
    <row r="669" spans="1:9" s="99" customFormat="1" ht="14" x14ac:dyDescent="0.3">
      <c r="A669" s="357" t="s">
        <v>190</v>
      </c>
      <c r="B669" s="247" t="s">
        <v>1</v>
      </c>
      <c r="C669" s="186">
        <v>84</v>
      </c>
    </row>
    <row r="670" spans="1:9" s="99" customFormat="1" ht="14" x14ac:dyDescent="0.3">
      <c r="A670" s="255"/>
      <c r="B670" s="231" t="s">
        <v>2</v>
      </c>
      <c r="C670" s="186">
        <v>84</v>
      </c>
    </row>
    <row r="671" spans="1:9" s="99" customFormat="1" ht="14" x14ac:dyDescent="0.3">
      <c r="A671" s="357" t="s">
        <v>191</v>
      </c>
      <c r="B671" s="247" t="s">
        <v>1</v>
      </c>
      <c r="C671" s="97">
        <v>2500</v>
      </c>
    </row>
    <row r="672" spans="1:9" s="99" customFormat="1" ht="14" x14ac:dyDescent="0.3">
      <c r="A672" s="255"/>
      <c r="B672" s="231" t="s">
        <v>2</v>
      </c>
      <c r="C672" s="97">
        <v>2500</v>
      </c>
    </row>
    <row r="673" spans="1:3" s="99" customFormat="1" ht="14" x14ac:dyDescent="0.3">
      <c r="A673" s="357" t="s">
        <v>192</v>
      </c>
      <c r="B673" s="247" t="s">
        <v>1</v>
      </c>
      <c r="C673" s="186">
        <v>71</v>
      </c>
    </row>
    <row r="674" spans="1:3" s="99" customFormat="1" ht="14" x14ac:dyDescent="0.3">
      <c r="A674" s="255"/>
      <c r="B674" s="231" t="s">
        <v>2</v>
      </c>
      <c r="C674" s="186">
        <v>71</v>
      </c>
    </row>
    <row r="675" spans="1:3" s="99" customFormat="1" ht="15.5" x14ac:dyDescent="0.3">
      <c r="A675" s="358" t="s">
        <v>193</v>
      </c>
      <c r="B675" s="247" t="s">
        <v>1</v>
      </c>
      <c r="C675" s="186">
        <v>55</v>
      </c>
    </row>
    <row r="676" spans="1:3" s="99" customFormat="1" ht="14" x14ac:dyDescent="0.3">
      <c r="A676" s="255"/>
      <c r="B676" s="231" t="s">
        <v>2</v>
      </c>
      <c r="C676" s="186">
        <v>55</v>
      </c>
    </row>
    <row r="677" spans="1:3" s="99" customFormat="1" ht="14" x14ac:dyDescent="0.3">
      <c r="A677" s="191" t="s">
        <v>202</v>
      </c>
      <c r="B677" s="151" t="s">
        <v>1</v>
      </c>
      <c r="C677" s="30">
        <f>C679+C681</f>
        <v>260</v>
      </c>
    </row>
    <row r="678" spans="1:3" s="99" customFormat="1" ht="13" x14ac:dyDescent="0.3">
      <c r="A678" s="84"/>
      <c r="B678" s="73" t="s">
        <v>2</v>
      </c>
      <c r="C678" s="30">
        <f>C680+C682</f>
        <v>260</v>
      </c>
    </row>
    <row r="679" spans="1:3" s="69" customFormat="1" ht="14" x14ac:dyDescent="0.3">
      <c r="A679" s="302" t="s">
        <v>203</v>
      </c>
      <c r="B679" s="111" t="s">
        <v>1</v>
      </c>
      <c r="C679" s="94">
        <v>160</v>
      </c>
    </row>
    <row r="680" spans="1:3" s="69" customFormat="1" ht="13" x14ac:dyDescent="0.3">
      <c r="A680" s="33"/>
      <c r="B680" s="92" t="s">
        <v>2</v>
      </c>
      <c r="C680" s="94">
        <v>160</v>
      </c>
    </row>
    <row r="681" spans="1:3" s="99" customFormat="1" ht="14" x14ac:dyDescent="0.25">
      <c r="A681" s="302" t="s">
        <v>204</v>
      </c>
      <c r="B681" s="151" t="s">
        <v>1</v>
      </c>
      <c r="C681" s="97">
        <v>100</v>
      </c>
    </row>
    <row r="682" spans="1:3" s="99" customFormat="1" x14ac:dyDescent="0.25">
      <c r="A682" s="84"/>
      <c r="B682" s="73" t="s">
        <v>2</v>
      </c>
      <c r="C682" s="97">
        <v>100</v>
      </c>
    </row>
    <row r="683" spans="1:3" s="103" customFormat="1" ht="26" x14ac:dyDescent="0.3">
      <c r="A683" s="359" t="s">
        <v>207</v>
      </c>
      <c r="B683" s="151" t="s">
        <v>1</v>
      </c>
      <c r="C683" s="30">
        <f>C685+C687</f>
        <v>43</v>
      </c>
    </row>
    <row r="684" spans="1:3" s="103" customFormat="1" ht="13" x14ac:dyDescent="0.3">
      <c r="A684" s="248"/>
      <c r="B684" s="73" t="s">
        <v>2</v>
      </c>
      <c r="C684" s="30">
        <f>C686+C688</f>
        <v>43</v>
      </c>
    </row>
    <row r="685" spans="1:3" s="99" customFormat="1" ht="15.5" x14ac:dyDescent="0.25">
      <c r="A685" s="358" t="s">
        <v>208</v>
      </c>
      <c r="B685" s="151" t="s">
        <v>1</v>
      </c>
      <c r="C685" s="97">
        <v>23</v>
      </c>
    </row>
    <row r="686" spans="1:3" s="99" customFormat="1" x14ac:dyDescent="0.25">
      <c r="A686" s="84"/>
      <c r="B686" s="73" t="s">
        <v>2</v>
      </c>
      <c r="C686" s="97">
        <v>23</v>
      </c>
    </row>
    <row r="687" spans="1:3" s="99" customFormat="1" ht="15.5" x14ac:dyDescent="0.25">
      <c r="A687" s="358" t="s">
        <v>209</v>
      </c>
      <c r="B687" s="151" t="s">
        <v>1</v>
      </c>
      <c r="C687" s="97">
        <v>20</v>
      </c>
    </row>
    <row r="688" spans="1:3" s="99" customFormat="1" x14ac:dyDescent="0.25">
      <c r="A688" s="84"/>
      <c r="B688" s="73" t="s">
        <v>2</v>
      </c>
      <c r="C688" s="43">
        <v>20</v>
      </c>
    </row>
    <row r="689" spans="1:3" s="69" customFormat="1" ht="13" x14ac:dyDescent="0.3">
      <c r="A689" s="68" t="s">
        <v>294</v>
      </c>
      <c r="B689" s="29" t="s">
        <v>1</v>
      </c>
      <c r="C689" s="28">
        <f>C691+C693+C695</f>
        <v>168</v>
      </c>
    </row>
    <row r="690" spans="1:3" s="69" customFormat="1" ht="13" x14ac:dyDescent="0.3">
      <c r="A690" s="33"/>
      <c r="B690" s="31" t="s">
        <v>2</v>
      </c>
      <c r="C690" s="28">
        <f>C692+C694+C696</f>
        <v>168</v>
      </c>
    </row>
    <row r="691" spans="1:3" s="99" customFormat="1" ht="14" x14ac:dyDescent="0.25">
      <c r="A691" s="302" t="s">
        <v>429</v>
      </c>
      <c r="B691" s="151" t="s">
        <v>1</v>
      </c>
      <c r="C691" s="97">
        <v>15</v>
      </c>
    </row>
    <row r="692" spans="1:3" s="99" customFormat="1" x14ac:dyDescent="0.25">
      <c r="A692" s="84"/>
      <c r="B692" s="73" t="s">
        <v>2</v>
      </c>
      <c r="C692" s="97">
        <v>15</v>
      </c>
    </row>
    <row r="693" spans="1:3" s="103" customFormat="1" ht="14" x14ac:dyDescent="0.3">
      <c r="A693" s="301" t="s">
        <v>86</v>
      </c>
      <c r="B693" s="111" t="s">
        <v>1</v>
      </c>
      <c r="C693" s="94">
        <v>133</v>
      </c>
    </row>
    <row r="694" spans="1:3" s="103" customFormat="1" x14ac:dyDescent="0.25">
      <c r="A694" s="160"/>
      <c r="B694" s="92" t="s">
        <v>2</v>
      </c>
      <c r="C694" s="94">
        <v>133</v>
      </c>
    </row>
    <row r="695" spans="1:3" s="103" customFormat="1" ht="14" x14ac:dyDescent="0.25">
      <c r="A695" s="302" t="s">
        <v>211</v>
      </c>
      <c r="B695" s="111" t="s">
        <v>1</v>
      </c>
      <c r="C695" s="94">
        <v>20</v>
      </c>
    </row>
    <row r="696" spans="1:3" s="103" customFormat="1" x14ac:dyDescent="0.25">
      <c r="A696" s="160"/>
      <c r="B696" s="92" t="s">
        <v>2</v>
      </c>
      <c r="C696" s="94">
        <v>20</v>
      </c>
    </row>
    <row r="697" spans="1:3" s="69" customFormat="1" ht="26" x14ac:dyDescent="0.3">
      <c r="A697" s="359" t="s">
        <v>295</v>
      </c>
      <c r="B697" s="29" t="s">
        <v>1</v>
      </c>
      <c r="C697" s="30">
        <f>C699+C701+C703+C705+C707+C709+C711+C713+C715+C717+C719+C721+C723+C725+C727</f>
        <v>569</v>
      </c>
    </row>
    <row r="698" spans="1:3" s="69" customFormat="1" ht="13" x14ac:dyDescent="0.3">
      <c r="A698" s="33"/>
      <c r="B698" s="31" t="s">
        <v>2</v>
      </c>
      <c r="C698" s="30">
        <f>C700+C702+C704+C706+C708+C710+C712+C714+C716+C718+C720+C722+C724+C726+C728</f>
        <v>569</v>
      </c>
    </row>
    <row r="699" spans="1:3" s="99" customFormat="1" ht="28" x14ac:dyDescent="0.25">
      <c r="A699" s="302" t="s">
        <v>216</v>
      </c>
      <c r="B699" s="151" t="s">
        <v>1</v>
      </c>
      <c r="C699" s="97">
        <v>54</v>
      </c>
    </row>
    <row r="700" spans="1:3" s="99" customFormat="1" x14ac:dyDescent="0.25">
      <c r="A700" s="84"/>
      <c r="B700" s="73" t="s">
        <v>2</v>
      </c>
      <c r="C700" s="97">
        <v>54</v>
      </c>
    </row>
    <row r="701" spans="1:3" s="99" customFormat="1" ht="14" x14ac:dyDescent="0.25">
      <c r="A701" s="360" t="s">
        <v>217</v>
      </c>
      <c r="B701" s="151" t="s">
        <v>1</v>
      </c>
      <c r="C701" s="97">
        <v>41</v>
      </c>
    </row>
    <row r="702" spans="1:3" s="99" customFormat="1" x14ac:dyDescent="0.25">
      <c r="A702" s="84"/>
      <c r="B702" s="73" t="s">
        <v>2</v>
      </c>
      <c r="C702" s="97">
        <v>41</v>
      </c>
    </row>
    <row r="703" spans="1:3" s="99" customFormat="1" ht="14" x14ac:dyDescent="0.25">
      <c r="A703" s="360" t="s">
        <v>218</v>
      </c>
      <c r="B703" s="151" t="s">
        <v>1</v>
      </c>
      <c r="C703" s="97">
        <v>40</v>
      </c>
    </row>
    <row r="704" spans="1:3" s="99" customFormat="1" x14ac:dyDescent="0.25">
      <c r="A704" s="84"/>
      <c r="B704" s="73" t="s">
        <v>2</v>
      </c>
      <c r="C704" s="97">
        <v>40</v>
      </c>
    </row>
    <row r="705" spans="1:3" s="99" customFormat="1" ht="14" x14ac:dyDescent="0.25">
      <c r="A705" s="360" t="s">
        <v>219</v>
      </c>
      <c r="B705" s="151" t="s">
        <v>1</v>
      </c>
      <c r="C705" s="97">
        <v>70</v>
      </c>
    </row>
    <row r="706" spans="1:3" s="99" customFormat="1" x14ac:dyDescent="0.25">
      <c r="A706" s="84"/>
      <c r="B706" s="73" t="s">
        <v>2</v>
      </c>
      <c r="C706" s="97">
        <v>70</v>
      </c>
    </row>
    <row r="707" spans="1:3" s="99" customFormat="1" ht="14" x14ac:dyDescent="0.3">
      <c r="A707" s="361" t="s">
        <v>220</v>
      </c>
      <c r="B707" s="151" t="s">
        <v>1</v>
      </c>
      <c r="C707" s="97">
        <v>40</v>
      </c>
    </row>
    <row r="708" spans="1:3" s="99" customFormat="1" x14ac:dyDescent="0.25">
      <c r="A708" s="84"/>
      <c r="B708" s="73" t="s">
        <v>2</v>
      </c>
      <c r="C708" s="97">
        <v>40</v>
      </c>
    </row>
    <row r="709" spans="1:3" s="99" customFormat="1" ht="15.5" x14ac:dyDescent="0.25">
      <c r="A709" s="362" t="s">
        <v>221</v>
      </c>
      <c r="B709" s="151" t="s">
        <v>1</v>
      </c>
      <c r="C709" s="97">
        <v>4</v>
      </c>
    </row>
    <row r="710" spans="1:3" s="99" customFormat="1" x14ac:dyDescent="0.25">
      <c r="A710" s="84"/>
      <c r="B710" s="73" t="s">
        <v>2</v>
      </c>
      <c r="C710" s="97">
        <v>4</v>
      </c>
    </row>
    <row r="711" spans="1:3" s="99" customFormat="1" ht="14" x14ac:dyDescent="0.25">
      <c r="A711" s="360" t="s">
        <v>222</v>
      </c>
      <c r="B711" s="151" t="s">
        <v>1</v>
      </c>
      <c r="C711" s="97">
        <v>75</v>
      </c>
    </row>
    <row r="712" spans="1:3" s="99" customFormat="1" x14ac:dyDescent="0.25">
      <c r="A712" s="84"/>
      <c r="B712" s="73" t="s">
        <v>2</v>
      </c>
      <c r="C712" s="43">
        <v>75</v>
      </c>
    </row>
    <row r="713" spans="1:3" s="99" customFormat="1" ht="14" x14ac:dyDescent="0.25">
      <c r="A713" s="360" t="s">
        <v>106</v>
      </c>
      <c r="B713" s="151" t="s">
        <v>1</v>
      </c>
      <c r="C713" s="97">
        <v>30</v>
      </c>
    </row>
    <row r="714" spans="1:3" s="99" customFormat="1" x14ac:dyDescent="0.25">
      <c r="A714" s="84"/>
      <c r="B714" s="73" t="s">
        <v>2</v>
      </c>
      <c r="C714" s="97">
        <v>30</v>
      </c>
    </row>
    <row r="715" spans="1:3" s="99" customFormat="1" ht="14" x14ac:dyDescent="0.25">
      <c r="A715" s="360" t="s">
        <v>223</v>
      </c>
      <c r="B715" s="151" t="s">
        <v>1</v>
      </c>
      <c r="C715" s="97">
        <v>7</v>
      </c>
    </row>
    <row r="716" spans="1:3" s="99" customFormat="1" x14ac:dyDescent="0.25">
      <c r="A716" s="84"/>
      <c r="B716" s="73" t="s">
        <v>2</v>
      </c>
      <c r="C716" s="97">
        <v>7</v>
      </c>
    </row>
    <row r="717" spans="1:3" s="103" customFormat="1" ht="15.75" customHeight="1" x14ac:dyDescent="0.25">
      <c r="A717" s="360" t="s">
        <v>224</v>
      </c>
      <c r="B717" s="111" t="s">
        <v>1</v>
      </c>
      <c r="C717" s="94">
        <v>75</v>
      </c>
    </row>
    <row r="718" spans="1:3" s="103" customFormat="1" x14ac:dyDescent="0.25">
      <c r="A718" s="160"/>
      <c r="B718" s="92" t="s">
        <v>2</v>
      </c>
      <c r="C718" s="94">
        <v>75</v>
      </c>
    </row>
    <row r="719" spans="1:3" s="103" customFormat="1" ht="14" x14ac:dyDescent="0.25">
      <c r="A719" s="360" t="s">
        <v>225</v>
      </c>
      <c r="B719" s="111" t="s">
        <v>1</v>
      </c>
      <c r="C719" s="94">
        <v>5</v>
      </c>
    </row>
    <row r="720" spans="1:3" s="103" customFormat="1" x14ac:dyDescent="0.25">
      <c r="A720" s="160"/>
      <c r="B720" s="92" t="s">
        <v>2</v>
      </c>
      <c r="C720" s="94">
        <v>5</v>
      </c>
    </row>
    <row r="721" spans="1:4" s="103" customFormat="1" ht="14" x14ac:dyDescent="0.25">
      <c r="A721" s="302" t="s">
        <v>226</v>
      </c>
      <c r="B721" s="111" t="s">
        <v>1</v>
      </c>
      <c r="C721" s="94">
        <v>13</v>
      </c>
    </row>
    <row r="722" spans="1:4" s="103" customFormat="1" x14ac:dyDescent="0.25">
      <c r="A722" s="160"/>
      <c r="B722" s="92" t="s">
        <v>2</v>
      </c>
      <c r="C722" s="94">
        <v>13</v>
      </c>
    </row>
    <row r="723" spans="1:4" s="103" customFormat="1" ht="28" x14ac:dyDescent="0.25">
      <c r="A723" s="302" t="s">
        <v>227</v>
      </c>
      <c r="B723" s="111" t="s">
        <v>1</v>
      </c>
      <c r="C723" s="94">
        <v>50</v>
      </c>
    </row>
    <row r="724" spans="1:4" s="103" customFormat="1" x14ac:dyDescent="0.25">
      <c r="A724" s="160"/>
      <c r="B724" s="92" t="s">
        <v>2</v>
      </c>
      <c r="C724" s="94">
        <v>50</v>
      </c>
    </row>
    <row r="725" spans="1:4" s="99" customFormat="1" ht="14" x14ac:dyDescent="0.3">
      <c r="A725" s="360" t="s">
        <v>230</v>
      </c>
      <c r="B725" s="247" t="s">
        <v>1</v>
      </c>
      <c r="C725" s="186">
        <v>48</v>
      </c>
    </row>
    <row r="726" spans="1:4" s="99" customFormat="1" ht="14" x14ac:dyDescent="0.3">
      <c r="A726" s="255"/>
      <c r="B726" s="231" t="s">
        <v>2</v>
      </c>
      <c r="C726" s="186">
        <v>48</v>
      </c>
    </row>
    <row r="727" spans="1:4" s="99" customFormat="1" ht="14" x14ac:dyDescent="0.3">
      <c r="A727" s="302" t="s">
        <v>231</v>
      </c>
      <c r="B727" s="247" t="s">
        <v>1</v>
      </c>
      <c r="C727" s="186">
        <v>17</v>
      </c>
    </row>
    <row r="728" spans="1:4" s="99" customFormat="1" ht="14" x14ac:dyDescent="0.3">
      <c r="A728" s="255"/>
      <c r="B728" s="231" t="s">
        <v>2</v>
      </c>
      <c r="C728" s="186">
        <v>17</v>
      </c>
    </row>
    <row r="729" spans="1:4" s="69" customFormat="1" ht="14" x14ac:dyDescent="0.3">
      <c r="A729" s="254" t="s">
        <v>296</v>
      </c>
      <c r="B729" s="29" t="s">
        <v>1</v>
      </c>
      <c r="C729" s="30">
        <f>C731+C733+C735+C737+C739+C741+C743+C745+C747+C749+C751+C753+C755+C757+C759+C761+C763+C765+C767+C769+C771+C773+C775+C777+C779+C781</f>
        <v>3682</v>
      </c>
    </row>
    <row r="730" spans="1:4" s="69" customFormat="1" ht="13" x14ac:dyDescent="0.3">
      <c r="A730" s="33"/>
      <c r="B730" s="31" t="s">
        <v>2</v>
      </c>
      <c r="C730" s="30">
        <f>C732+C734+C736+C738+C740+C742+C744+C746+C748+C750+C752+C754+C756+C758+C760+C762+C764+C766+C768+C770+C772+C774+C776+C778+C780+C782</f>
        <v>3682</v>
      </c>
      <c r="D730" s="30">
        <f>D732+D734+D736+D738+D740+D742+D744+D746+D748+D750+D752</f>
        <v>0</v>
      </c>
    </row>
    <row r="731" spans="1:4" s="103" customFormat="1" ht="17.25" customHeight="1" x14ac:dyDescent="0.25">
      <c r="A731" s="363" t="s">
        <v>390</v>
      </c>
      <c r="B731" s="111" t="s">
        <v>1</v>
      </c>
      <c r="C731" s="94">
        <v>180</v>
      </c>
    </row>
    <row r="732" spans="1:4" s="103" customFormat="1" x14ac:dyDescent="0.25">
      <c r="A732" s="160"/>
      <c r="B732" s="92" t="s">
        <v>2</v>
      </c>
      <c r="C732" s="94">
        <v>180</v>
      </c>
    </row>
    <row r="733" spans="1:4" s="103" customFormat="1" ht="15.5" x14ac:dyDescent="0.25">
      <c r="A733" s="363" t="s">
        <v>391</v>
      </c>
      <c r="B733" s="111" t="s">
        <v>1</v>
      </c>
      <c r="C733" s="94">
        <v>15</v>
      </c>
    </row>
    <row r="734" spans="1:4" s="103" customFormat="1" x14ac:dyDescent="0.25">
      <c r="A734" s="160"/>
      <c r="B734" s="92" t="s">
        <v>2</v>
      </c>
      <c r="C734" s="94">
        <v>15</v>
      </c>
    </row>
    <row r="735" spans="1:4" s="103" customFormat="1" ht="15.5" x14ac:dyDescent="0.25">
      <c r="A735" s="363" t="s">
        <v>392</v>
      </c>
      <c r="B735" s="111" t="s">
        <v>1</v>
      </c>
      <c r="C735" s="94">
        <v>730</v>
      </c>
    </row>
    <row r="736" spans="1:4" s="103" customFormat="1" x14ac:dyDescent="0.25">
      <c r="A736" s="160"/>
      <c r="B736" s="92" t="s">
        <v>2</v>
      </c>
      <c r="C736" s="94">
        <v>730</v>
      </c>
    </row>
    <row r="737" spans="1:3" s="103" customFormat="1" ht="15.5" x14ac:dyDescent="0.25">
      <c r="A737" s="363" t="s">
        <v>393</v>
      </c>
      <c r="B737" s="111" t="s">
        <v>1</v>
      </c>
      <c r="C737" s="94">
        <v>4</v>
      </c>
    </row>
    <row r="738" spans="1:3" s="103" customFormat="1" x14ac:dyDescent="0.25">
      <c r="A738" s="160"/>
      <c r="B738" s="92" t="s">
        <v>2</v>
      </c>
      <c r="C738" s="48">
        <v>4</v>
      </c>
    </row>
    <row r="739" spans="1:3" s="103" customFormat="1" ht="15.5" x14ac:dyDescent="0.25">
      <c r="A739" s="363" t="s">
        <v>394</v>
      </c>
      <c r="B739" s="111" t="s">
        <v>1</v>
      </c>
      <c r="C739" s="94">
        <v>32</v>
      </c>
    </row>
    <row r="740" spans="1:3" s="103" customFormat="1" x14ac:dyDescent="0.25">
      <c r="A740" s="160"/>
      <c r="B740" s="92" t="s">
        <v>2</v>
      </c>
      <c r="C740" s="94">
        <v>32</v>
      </c>
    </row>
    <row r="741" spans="1:3" s="103" customFormat="1" ht="15.5" x14ac:dyDescent="0.25">
      <c r="A741" s="363" t="s">
        <v>395</v>
      </c>
      <c r="B741" s="111" t="s">
        <v>1</v>
      </c>
      <c r="C741" s="94">
        <v>18</v>
      </c>
    </row>
    <row r="742" spans="1:3" s="103" customFormat="1" x14ac:dyDescent="0.25">
      <c r="A742" s="160"/>
      <c r="B742" s="92" t="s">
        <v>2</v>
      </c>
      <c r="C742" s="94">
        <v>18</v>
      </c>
    </row>
    <row r="743" spans="1:3" s="103" customFormat="1" ht="15.5" x14ac:dyDescent="0.25">
      <c r="A743" s="363" t="s">
        <v>396</v>
      </c>
      <c r="B743" s="111" t="s">
        <v>1</v>
      </c>
      <c r="C743" s="94">
        <v>125</v>
      </c>
    </row>
    <row r="744" spans="1:3" s="103" customFormat="1" x14ac:dyDescent="0.25">
      <c r="A744" s="160"/>
      <c r="B744" s="92" t="s">
        <v>2</v>
      </c>
      <c r="C744" s="94">
        <v>125</v>
      </c>
    </row>
    <row r="745" spans="1:3" s="103" customFormat="1" ht="15.5" x14ac:dyDescent="0.25">
      <c r="A745" s="363" t="s">
        <v>397</v>
      </c>
      <c r="B745" s="111" t="s">
        <v>1</v>
      </c>
      <c r="C745" s="94">
        <v>79</v>
      </c>
    </row>
    <row r="746" spans="1:3" s="103" customFormat="1" x14ac:dyDescent="0.25">
      <c r="A746" s="160"/>
      <c r="B746" s="92" t="s">
        <v>2</v>
      </c>
      <c r="C746" s="94">
        <v>79</v>
      </c>
    </row>
    <row r="747" spans="1:3" s="103" customFormat="1" ht="15.5" x14ac:dyDescent="0.25">
      <c r="A747" s="363" t="s">
        <v>398</v>
      </c>
      <c r="B747" s="111" t="s">
        <v>1</v>
      </c>
      <c r="C747" s="94">
        <v>37</v>
      </c>
    </row>
    <row r="748" spans="1:3" s="103" customFormat="1" x14ac:dyDescent="0.25">
      <c r="A748" s="160"/>
      <c r="B748" s="92" t="s">
        <v>2</v>
      </c>
      <c r="C748" s="94">
        <v>37</v>
      </c>
    </row>
    <row r="749" spans="1:3" s="103" customFormat="1" ht="15.5" x14ac:dyDescent="0.25">
      <c r="A749" s="363" t="s">
        <v>399</v>
      </c>
      <c r="B749" s="111" t="s">
        <v>1</v>
      </c>
      <c r="C749" s="94">
        <v>50</v>
      </c>
    </row>
    <row r="750" spans="1:3" s="103" customFormat="1" x14ac:dyDescent="0.25">
      <c r="A750" s="160"/>
      <c r="B750" s="92" t="s">
        <v>2</v>
      </c>
      <c r="C750" s="94">
        <v>50</v>
      </c>
    </row>
    <row r="751" spans="1:3" s="103" customFormat="1" ht="15.5" x14ac:dyDescent="0.25">
      <c r="A751" s="363" t="s">
        <v>400</v>
      </c>
      <c r="B751" s="111" t="s">
        <v>1</v>
      </c>
      <c r="C751" s="94">
        <v>680</v>
      </c>
    </row>
    <row r="752" spans="1:3" s="103" customFormat="1" x14ac:dyDescent="0.25">
      <c r="A752" s="160"/>
      <c r="B752" s="92" t="s">
        <v>2</v>
      </c>
      <c r="C752" s="94">
        <v>680</v>
      </c>
    </row>
    <row r="753" spans="1:3" s="103" customFormat="1" ht="15.5" x14ac:dyDescent="0.25">
      <c r="A753" s="363" t="s">
        <v>401</v>
      </c>
      <c r="B753" s="111" t="s">
        <v>1</v>
      </c>
      <c r="C753" s="94">
        <v>900</v>
      </c>
    </row>
    <row r="754" spans="1:3" s="103" customFormat="1" x14ac:dyDescent="0.25">
      <c r="A754" s="160"/>
      <c r="B754" s="92" t="s">
        <v>2</v>
      </c>
      <c r="C754" s="94">
        <v>900</v>
      </c>
    </row>
    <row r="755" spans="1:3" s="103" customFormat="1" ht="15.5" x14ac:dyDescent="0.25">
      <c r="A755" s="363" t="s">
        <v>402</v>
      </c>
      <c r="B755" s="111" t="s">
        <v>1</v>
      </c>
      <c r="C755" s="94">
        <v>170</v>
      </c>
    </row>
    <row r="756" spans="1:3" s="103" customFormat="1" x14ac:dyDescent="0.25">
      <c r="A756" s="160"/>
      <c r="B756" s="92" t="s">
        <v>2</v>
      </c>
      <c r="C756" s="94">
        <v>170</v>
      </c>
    </row>
    <row r="757" spans="1:3" s="103" customFormat="1" ht="15.5" x14ac:dyDescent="0.25">
      <c r="A757" s="363" t="s">
        <v>403</v>
      </c>
      <c r="B757" s="111" t="s">
        <v>1</v>
      </c>
      <c r="C757" s="94">
        <v>72</v>
      </c>
    </row>
    <row r="758" spans="1:3" s="103" customFormat="1" x14ac:dyDescent="0.25">
      <c r="A758" s="160"/>
      <c r="B758" s="92" t="s">
        <v>2</v>
      </c>
      <c r="C758" s="94">
        <v>72</v>
      </c>
    </row>
    <row r="759" spans="1:3" s="103" customFormat="1" ht="15.5" x14ac:dyDescent="0.25">
      <c r="A759" s="363" t="s">
        <v>131</v>
      </c>
      <c r="B759" s="111" t="s">
        <v>1</v>
      </c>
      <c r="C759" s="94">
        <v>30</v>
      </c>
    </row>
    <row r="760" spans="1:3" s="103" customFormat="1" x14ac:dyDescent="0.25">
      <c r="A760" s="160"/>
      <c r="B760" s="92" t="s">
        <v>2</v>
      </c>
      <c r="C760" s="94">
        <v>30</v>
      </c>
    </row>
    <row r="761" spans="1:3" s="103" customFormat="1" ht="15.5" x14ac:dyDescent="0.25">
      <c r="A761" s="363" t="s">
        <v>404</v>
      </c>
      <c r="B761" s="111" t="s">
        <v>1</v>
      </c>
      <c r="C761" s="94">
        <v>68</v>
      </c>
    </row>
    <row r="762" spans="1:3" s="103" customFormat="1" x14ac:dyDescent="0.25">
      <c r="A762" s="160"/>
      <c r="B762" s="92" t="s">
        <v>2</v>
      </c>
      <c r="C762" s="94">
        <v>68</v>
      </c>
    </row>
    <row r="763" spans="1:3" s="103" customFormat="1" ht="15.5" x14ac:dyDescent="0.25">
      <c r="A763" s="363" t="s">
        <v>405</v>
      </c>
      <c r="B763" s="111" t="s">
        <v>1</v>
      </c>
      <c r="C763" s="94">
        <v>350</v>
      </c>
    </row>
    <row r="764" spans="1:3" s="103" customFormat="1" x14ac:dyDescent="0.25">
      <c r="A764" s="160"/>
      <c r="B764" s="92" t="s">
        <v>2</v>
      </c>
      <c r="C764" s="94">
        <v>350</v>
      </c>
    </row>
    <row r="765" spans="1:3" s="103" customFormat="1" ht="15.5" x14ac:dyDescent="0.25">
      <c r="A765" s="363" t="s">
        <v>406</v>
      </c>
      <c r="B765" s="111" t="s">
        <v>1</v>
      </c>
      <c r="C765" s="94">
        <v>13</v>
      </c>
    </row>
    <row r="766" spans="1:3" s="103" customFormat="1" x14ac:dyDescent="0.25">
      <c r="A766" s="160"/>
      <c r="B766" s="92" t="s">
        <v>2</v>
      </c>
      <c r="C766" s="48">
        <v>13</v>
      </c>
    </row>
    <row r="767" spans="1:3" s="103" customFormat="1" ht="15.5" x14ac:dyDescent="0.25">
      <c r="A767" s="363" t="s">
        <v>407</v>
      </c>
      <c r="B767" s="111" t="s">
        <v>1</v>
      </c>
      <c r="C767" s="94">
        <v>9</v>
      </c>
    </row>
    <row r="768" spans="1:3" s="103" customFormat="1" x14ac:dyDescent="0.25">
      <c r="A768" s="160"/>
      <c r="B768" s="92" t="s">
        <v>2</v>
      </c>
      <c r="C768" s="94">
        <v>9</v>
      </c>
    </row>
    <row r="769" spans="1:3" s="103" customFormat="1" ht="15.5" x14ac:dyDescent="0.25">
      <c r="A769" s="363" t="s">
        <v>408</v>
      </c>
      <c r="B769" s="111" t="s">
        <v>1</v>
      </c>
      <c r="C769" s="94">
        <v>12</v>
      </c>
    </row>
    <row r="770" spans="1:3" s="103" customFormat="1" x14ac:dyDescent="0.25">
      <c r="A770" s="160"/>
      <c r="B770" s="92" t="s">
        <v>2</v>
      </c>
      <c r="C770" s="94">
        <v>12</v>
      </c>
    </row>
    <row r="771" spans="1:3" s="103" customFormat="1" ht="15.5" x14ac:dyDescent="0.25">
      <c r="A771" s="363" t="s">
        <v>409</v>
      </c>
      <c r="B771" s="111" t="s">
        <v>1</v>
      </c>
      <c r="C771" s="94">
        <v>8</v>
      </c>
    </row>
    <row r="772" spans="1:3" s="103" customFormat="1" x14ac:dyDescent="0.25">
      <c r="A772" s="160"/>
      <c r="B772" s="92" t="s">
        <v>2</v>
      </c>
      <c r="C772" s="94">
        <v>8</v>
      </c>
    </row>
    <row r="773" spans="1:3" s="103" customFormat="1" ht="15.5" x14ac:dyDescent="0.25">
      <c r="A773" s="363" t="s">
        <v>410</v>
      </c>
      <c r="B773" s="111" t="s">
        <v>1</v>
      </c>
      <c r="C773" s="94">
        <v>8</v>
      </c>
    </row>
    <row r="774" spans="1:3" s="103" customFormat="1" x14ac:dyDescent="0.25">
      <c r="A774" s="160"/>
      <c r="B774" s="92" t="s">
        <v>2</v>
      </c>
      <c r="C774" s="94">
        <v>8</v>
      </c>
    </row>
    <row r="775" spans="1:3" s="103" customFormat="1" ht="15.5" x14ac:dyDescent="0.25">
      <c r="A775" s="363" t="s">
        <v>411</v>
      </c>
      <c r="B775" s="111" t="s">
        <v>1</v>
      </c>
      <c r="C775" s="94">
        <v>7</v>
      </c>
    </row>
    <row r="776" spans="1:3" s="103" customFormat="1" x14ac:dyDescent="0.25">
      <c r="A776" s="160"/>
      <c r="B776" s="92" t="s">
        <v>2</v>
      </c>
      <c r="C776" s="94">
        <v>7</v>
      </c>
    </row>
    <row r="777" spans="1:3" s="103" customFormat="1" ht="15.5" x14ac:dyDescent="0.25">
      <c r="A777" s="363" t="s">
        <v>412</v>
      </c>
      <c r="B777" s="111" t="s">
        <v>1</v>
      </c>
      <c r="C777" s="94">
        <v>10</v>
      </c>
    </row>
    <row r="778" spans="1:3" s="103" customFormat="1" x14ac:dyDescent="0.25">
      <c r="A778" s="160"/>
      <c r="B778" s="92" t="s">
        <v>2</v>
      </c>
      <c r="C778" s="94">
        <v>10</v>
      </c>
    </row>
    <row r="779" spans="1:3" s="103" customFormat="1" ht="15.5" x14ac:dyDescent="0.25">
      <c r="A779" s="363" t="s">
        <v>413</v>
      </c>
      <c r="B779" s="111" t="s">
        <v>1</v>
      </c>
      <c r="C779" s="94">
        <v>25</v>
      </c>
    </row>
    <row r="780" spans="1:3" s="103" customFormat="1" x14ac:dyDescent="0.25">
      <c r="A780" s="160"/>
      <c r="B780" s="92" t="s">
        <v>2</v>
      </c>
      <c r="C780" s="94">
        <v>25</v>
      </c>
    </row>
    <row r="781" spans="1:3" s="103" customFormat="1" ht="15.5" x14ac:dyDescent="0.25">
      <c r="A781" s="363" t="s">
        <v>414</v>
      </c>
      <c r="B781" s="111" t="s">
        <v>1</v>
      </c>
      <c r="C781" s="94">
        <v>50</v>
      </c>
    </row>
    <row r="782" spans="1:3" s="103" customFormat="1" x14ac:dyDescent="0.25">
      <c r="A782" s="160"/>
      <c r="B782" s="92" t="s">
        <v>2</v>
      </c>
      <c r="C782" s="94">
        <v>50</v>
      </c>
    </row>
    <row r="783" spans="1:3" s="103" customFormat="1" ht="14" x14ac:dyDescent="0.3">
      <c r="A783" s="260" t="s">
        <v>297</v>
      </c>
      <c r="B783" s="111" t="s">
        <v>1</v>
      </c>
      <c r="C783" s="30">
        <f>C785</f>
        <v>66</v>
      </c>
    </row>
    <row r="784" spans="1:3" s="103" customFormat="1" ht="13" x14ac:dyDescent="0.3">
      <c r="A784" s="160"/>
      <c r="B784" s="92" t="s">
        <v>2</v>
      </c>
      <c r="C784" s="30">
        <f>C786</f>
        <v>66</v>
      </c>
    </row>
    <row r="785" spans="1:3" s="99" customFormat="1" ht="14" x14ac:dyDescent="0.3">
      <c r="A785" s="364" t="s">
        <v>232</v>
      </c>
      <c r="B785" s="247" t="s">
        <v>1</v>
      </c>
      <c r="C785" s="186">
        <v>66</v>
      </c>
    </row>
    <row r="786" spans="1:3" s="99" customFormat="1" ht="14" x14ac:dyDescent="0.3">
      <c r="A786" s="255"/>
      <c r="B786" s="231" t="s">
        <v>2</v>
      </c>
      <c r="C786" s="186">
        <v>66</v>
      </c>
    </row>
    <row r="787" spans="1:3" s="103" customFormat="1" ht="14" x14ac:dyDescent="0.3">
      <c r="A787" s="260" t="s">
        <v>120</v>
      </c>
      <c r="B787" s="212" t="s">
        <v>1</v>
      </c>
      <c r="C787" s="242">
        <f>C789+C791</f>
        <v>783</v>
      </c>
    </row>
    <row r="788" spans="1:3" s="103" customFormat="1" ht="14" x14ac:dyDescent="0.3">
      <c r="A788" s="255"/>
      <c r="B788" s="214" t="s">
        <v>2</v>
      </c>
      <c r="C788" s="242">
        <f>C790+C792</f>
        <v>783</v>
      </c>
    </row>
    <row r="789" spans="1:3" s="103" customFormat="1" ht="14" x14ac:dyDescent="0.25">
      <c r="A789" s="365" t="s">
        <v>107</v>
      </c>
      <c r="B789" s="111" t="s">
        <v>1</v>
      </c>
      <c r="C789" s="94">
        <v>762</v>
      </c>
    </row>
    <row r="790" spans="1:3" s="103" customFormat="1" x14ac:dyDescent="0.25">
      <c r="A790" s="160"/>
      <c r="B790" s="92" t="s">
        <v>2</v>
      </c>
      <c r="C790" s="48">
        <v>762</v>
      </c>
    </row>
    <row r="791" spans="1:3" s="103" customFormat="1" ht="14" x14ac:dyDescent="0.25">
      <c r="A791" s="366" t="s">
        <v>240</v>
      </c>
      <c r="B791" s="111" t="s">
        <v>1</v>
      </c>
      <c r="C791" s="94">
        <v>21</v>
      </c>
    </row>
    <row r="792" spans="1:3" s="103" customFormat="1" x14ac:dyDescent="0.25">
      <c r="A792" s="160"/>
      <c r="B792" s="92" t="s">
        <v>2</v>
      </c>
      <c r="C792" s="94">
        <v>21</v>
      </c>
    </row>
    <row r="793" spans="1:3" s="103" customFormat="1" ht="14" x14ac:dyDescent="0.3">
      <c r="A793" s="241" t="s">
        <v>431</v>
      </c>
      <c r="B793" s="212" t="s">
        <v>1</v>
      </c>
      <c r="C793" s="242">
        <f>C795</f>
        <v>15</v>
      </c>
    </row>
    <row r="794" spans="1:3" s="103" customFormat="1" ht="14" x14ac:dyDescent="0.3">
      <c r="A794" s="255"/>
      <c r="B794" s="214" t="s">
        <v>2</v>
      </c>
      <c r="C794" s="242">
        <f>C796</f>
        <v>15</v>
      </c>
    </row>
    <row r="795" spans="1:3" s="103" customFormat="1" ht="14" x14ac:dyDescent="0.25">
      <c r="A795" s="365" t="s">
        <v>430</v>
      </c>
      <c r="B795" s="111" t="s">
        <v>1</v>
      </c>
      <c r="C795" s="94">
        <v>15</v>
      </c>
    </row>
    <row r="796" spans="1:3" s="103" customFormat="1" x14ac:dyDescent="0.25">
      <c r="A796" s="160"/>
      <c r="B796" s="92" t="s">
        <v>2</v>
      </c>
      <c r="C796" s="94">
        <v>15</v>
      </c>
    </row>
    <row r="797" spans="1:3" s="103" customFormat="1" x14ac:dyDescent="0.25">
      <c r="A797" s="346" t="s">
        <v>24</v>
      </c>
      <c r="B797" s="111" t="s">
        <v>1</v>
      </c>
      <c r="C797" s="94">
        <f>C799+C803+C807</f>
        <v>33</v>
      </c>
    </row>
    <row r="798" spans="1:3" s="103" customFormat="1" x14ac:dyDescent="0.25">
      <c r="A798" s="160"/>
      <c r="B798" s="92" t="s">
        <v>2</v>
      </c>
      <c r="C798" s="94">
        <f>C800+C804+C808</f>
        <v>33</v>
      </c>
    </row>
    <row r="799" spans="1:3" s="99" customFormat="1" ht="26" x14ac:dyDescent="0.3">
      <c r="A799" s="359" t="s">
        <v>215</v>
      </c>
      <c r="B799" s="247" t="s">
        <v>1</v>
      </c>
      <c r="C799" s="242">
        <f>C801</f>
        <v>3</v>
      </c>
    </row>
    <row r="800" spans="1:3" s="99" customFormat="1" ht="14" x14ac:dyDescent="0.3">
      <c r="A800" s="255"/>
      <c r="B800" s="231" t="s">
        <v>2</v>
      </c>
      <c r="C800" s="242">
        <f>C802</f>
        <v>3</v>
      </c>
    </row>
    <row r="801" spans="1:5" s="99" customFormat="1" ht="14" x14ac:dyDescent="0.3">
      <c r="A801" s="360" t="s">
        <v>229</v>
      </c>
      <c r="B801" s="247" t="s">
        <v>1</v>
      </c>
      <c r="C801" s="186">
        <v>3</v>
      </c>
    </row>
    <row r="802" spans="1:5" s="99" customFormat="1" ht="14" x14ac:dyDescent="0.3">
      <c r="A802" s="255"/>
      <c r="B802" s="231" t="s">
        <v>2</v>
      </c>
      <c r="C802" s="186">
        <v>3</v>
      </c>
    </row>
    <row r="803" spans="1:5" s="103" customFormat="1" ht="14" x14ac:dyDescent="0.3">
      <c r="A803" s="260" t="s">
        <v>76</v>
      </c>
      <c r="B803" s="111" t="s">
        <v>1</v>
      </c>
      <c r="C803" s="30">
        <f>C805</f>
        <v>3</v>
      </c>
    </row>
    <row r="804" spans="1:5" s="103" customFormat="1" ht="13" x14ac:dyDescent="0.3">
      <c r="A804" s="160"/>
      <c r="B804" s="92" t="s">
        <v>2</v>
      </c>
      <c r="C804" s="30">
        <f>C806</f>
        <v>3</v>
      </c>
    </row>
    <row r="805" spans="1:5" s="99" customFormat="1" ht="14" x14ac:dyDescent="0.3">
      <c r="A805" s="355" t="s">
        <v>233</v>
      </c>
      <c r="B805" s="247" t="s">
        <v>1</v>
      </c>
      <c r="C805" s="97">
        <v>3</v>
      </c>
    </row>
    <row r="806" spans="1:5" s="99" customFormat="1" ht="14" x14ac:dyDescent="0.3">
      <c r="A806" s="255"/>
      <c r="B806" s="231" t="s">
        <v>2</v>
      </c>
      <c r="C806" s="97">
        <v>3</v>
      </c>
    </row>
    <row r="807" spans="1:5" s="69" customFormat="1" ht="14" x14ac:dyDescent="0.3">
      <c r="A807" s="254" t="s">
        <v>389</v>
      </c>
      <c r="B807" s="29" t="s">
        <v>1</v>
      </c>
      <c r="C807" s="30">
        <f>C809+C811</f>
        <v>27</v>
      </c>
    </row>
    <row r="808" spans="1:5" s="69" customFormat="1" ht="13" x14ac:dyDescent="0.3">
      <c r="A808" s="33"/>
      <c r="B808" s="31" t="s">
        <v>2</v>
      </c>
      <c r="C808" s="30">
        <f>C810+C812</f>
        <v>27</v>
      </c>
      <c r="D808" s="30">
        <f>D810+D812+D814+D816+D818+D820+D822+D824+D826+D828+D830</f>
        <v>0</v>
      </c>
    </row>
    <row r="809" spans="1:5" s="103" customFormat="1" ht="17.25" customHeight="1" x14ac:dyDescent="0.25">
      <c r="A809" s="363" t="s">
        <v>387</v>
      </c>
      <c r="B809" s="111" t="s">
        <v>1</v>
      </c>
      <c r="C809" s="94">
        <v>21</v>
      </c>
    </row>
    <row r="810" spans="1:5" s="103" customFormat="1" x14ac:dyDescent="0.25">
      <c r="A810" s="160"/>
      <c r="B810" s="92" t="s">
        <v>2</v>
      </c>
      <c r="C810" s="48">
        <v>21</v>
      </c>
    </row>
    <row r="811" spans="1:5" s="103" customFormat="1" ht="15.5" x14ac:dyDescent="0.25">
      <c r="A811" s="363" t="s">
        <v>388</v>
      </c>
      <c r="B811" s="111" t="s">
        <v>1</v>
      </c>
      <c r="C811" s="94">
        <v>6</v>
      </c>
    </row>
    <row r="812" spans="1:5" s="103" customFormat="1" x14ac:dyDescent="0.25">
      <c r="A812" s="160"/>
      <c r="B812" s="92" t="s">
        <v>2</v>
      </c>
      <c r="C812" s="48">
        <v>6</v>
      </c>
    </row>
    <row r="813" spans="1:5" s="46" customFormat="1" ht="13" x14ac:dyDescent="0.3">
      <c r="A813" s="510" t="s">
        <v>36</v>
      </c>
      <c r="B813" s="510"/>
      <c r="C813" s="510"/>
    </row>
    <row r="814" spans="1:5" s="46" customFormat="1" x14ac:dyDescent="0.25">
      <c r="A814" s="21" t="s">
        <v>14</v>
      </c>
      <c r="B814" s="13" t="s">
        <v>1</v>
      </c>
      <c r="C814" s="48">
        <f>C816+C834</f>
        <v>9208.8799999999992</v>
      </c>
      <c r="E814" s="103"/>
    </row>
    <row r="815" spans="1:5" s="46" customFormat="1" x14ac:dyDescent="0.25">
      <c r="A815" s="22" t="s">
        <v>15</v>
      </c>
      <c r="B815" s="14" t="s">
        <v>2</v>
      </c>
      <c r="C815" s="48">
        <f>C817+C835</f>
        <v>9208.8799999999992</v>
      </c>
      <c r="E815" s="103"/>
    </row>
    <row r="816" spans="1:5" s="46" customFormat="1" ht="13" x14ac:dyDescent="0.3">
      <c r="A816" s="26" t="s">
        <v>21</v>
      </c>
      <c r="B816" s="62" t="s">
        <v>1</v>
      </c>
      <c r="C816" s="28">
        <f>C818+C824</f>
        <v>139</v>
      </c>
      <c r="E816" s="103"/>
    </row>
    <row r="817" spans="1:3" s="46" customFormat="1" ht="13" x14ac:dyDescent="0.3">
      <c r="A817" s="10" t="s">
        <v>9</v>
      </c>
      <c r="B817" s="42" t="s">
        <v>2</v>
      </c>
      <c r="C817" s="28">
        <f>C819+C825</f>
        <v>139</v>
      </c>
    </row>
    <row r="818" spans="1:3" s="103" customFormat="1" ht="26" x14ac:dyDescent="0.3">
      <c r="A818" s="179" t="s">
        <v>41</v>
      </c>
      <c r="B818" s="151" t="s">
        <v>1</v>
      </c>
      <c r="C818" s="94">
        <f t="shared" ref="C818:C821" si="29">C820</f>
        <v>8</v>
      </c>
    </row>
    <row r="819" spans="1:3" s="103" customFormat="1" x14ac:dyDescent="0.25">
      <c r="A819" s="248"/>
      <c r="B819" s="73" t="s">
        <v>2</v>
      </c>
      <c r="C819" s="94">
        <f t="shared" si="29"/>
        <v>8</v>
      </c>
    </row>
    <row r="820" spans="1:3" s="103" customFormat="1" ht="13" x14ac:dyDescent="0.3">
      <c r="A820" s="68" t="s">
        <v>108</v>
      </c>
      <c r="B820" s="151" t="s">
        <v>1</v>
      </c>
      <c r="C820" s="94">
        <f t="shared" si="29"/>
        <v>8</v>
      </c>
    </row>
    <row r="821" spans="1:3" s="103" customFormat="1" x14ac:dyDescent="0.25">
      <c r="A821" s="248"/>
      <c r="B821" s="73" t="s">
        <v>2</v>
      </c>
      <c r="C821" s="94">
        <f t="shared" si="29"/>
        <v>8</v>
      </c>
    </row>
    <row r="822" spans="1:3" s="431" customFormat="1" ht="14" x14ac:dyDescent="0.25">
      <c r="A822" s="428" t="s">
        <v>109</v>
      </c>
      <c r="B822" s="429" t="s">
        <v>1</v>
      </c>
      <c r="C822" s="430">
        <v>8</v>
      </c>
    </row>
    <row r="823" spans="1:3" s="431" customFormat="1" x14ac:dyDescent="0.25">
      <c r="A823" s="432" t="s">
        <v>443</v>
      </c>
      <c r="B823" s="433" t="s">
        <v>2</v>
      </c>
      <c r="C823" s="430">
        <v>8</v>
      </c>
    </row>
    <row r="824" spans="1:3" ht="13" x14ac:dyDescent="0.3">
      <c r="A824" s="12" t="s">
        <v>10</v>
      </c>
      <c r="B824" s="6" t="s">
        <v>1</v>
      </c>
      <c r="C824" s="19">
        <f>C826</f>
        <v>131</v>
      </c>
    </row>
    <row r="825" spans="1:3" ht="13" x14ac:dyDescent="0.3">
      <c r="A825" s="11"/>
      <c r="B825" s="7" t="s">
        <v>2</v>
      </c>
      <c r="C825" s="19">
        <f>C827</f>
        <v>131</v>
      </c>
    </row>
    <row r="826" spans="1:3" s="75" customFormat="1" ht="13" x14ac:dyDescent="0.3">
      <c r="A826" s="64" t="s">
        <v>16</v>
      </c>
      <c r="B826" s="112" t="s">
        <v>1</v>
      </c>
      <c r="C826" s="113">
        <f>C828</f>
        <v>131</v>
      </c>
    </row>
    <row r="827" spans="1:3" s="75" customFormat="1" ht="13" x14ac:dyDescent="0.3">
      <c r="A827" s="41"/>
      <c r="B827" s="114" t="s">
        <v>2</v>
      </c>
      <c r="C827" s="113">
        <f>C829</f>
        <v>131</v>
      </c>
    </row>
    <row r="828" spans="1:3" s="103" customFormat="1" ht="13" x14ac:dyDescent="0.3">
      <c r="A828" s="68" t="s">
        <v>298</v>
      </c>
      <c r="B828" s="151" t="s">
        <v>1</v>
      </c>
      <c r="C828" s="94">
        <f>C830+C832</f>
        <v>131</v>
      </c>
    </row>
    <row r="829" spans="1:3" s="103" customFormat="1" x14ac:dyDescent="0.25">
      <c r="A829" s="160"/>
      <c r="B829" s="73" t="s">
        <v>2</v>
      </c>
      <c r="C829" s="94">
        <f>C831+C833</f>
        <v>131</v>
      </c>
    </row>
    <row r="830" spans="1:3" s="103" customFormat="1" ht="14" x14ac:dyDescent="0.25">
      <c r="A830" s="367" t="s">
        <v>249</v>
      </c>
      <c r="B830" s="111" t="s">
        <v>1</v>
      </c>
      <c r="C830" s="94">
        <v>30</v>
      </c>
    </row>
    <row r="831" spans="1:3" s="103" customFormat="1" x14ac:dyDescent="0.25">
      <c r="A831" s="160"/>
      <c r="B831" s="92" t="s">
        <v>2</v>
      </c>
      <c r="C831" s="94">
        <v>30</v>
      </c>
    </row>
    <row r="832" spans="1:3" s="103" customFormat="1" ht="14" x14ac:dyDescent="0.25">
      <c r="A832" s="367" t="s">
        <v>250</v>
      </c>
      <c r="B832" s="111" t="s">
        <v>1</v>
      </c>
      <c r="C832" s="94">
        <v>101</v>
      </c>
    </row>
    <row r="833" spans="1:5" s="103" customFormat="1" x14ac:dyDescent="0.25">
      <c r="A833" s="160"/>
      <c r="B833" s="92" t="s">
        <v>2</v>
      </c>
      <c r="C833" s="94">
        <v>101</v>
      </c>
    </row>
    <row r="834" spans="1:5" s="46" customFormat="1" ht="13" x14ac:dyDescent="0.3">
      <c r="A834" s="155" t="s">
        <v>17</v>
      </c>
      <c r="B834" s="62" t="s">
        <v>1</v>
      </c>
      <c r="C834" s="28">
        <f>C836</f>
        <v>9069.8799999999992</v>
      </c>
      <c r="E834" s="103"/>
    </row>
    <row r="835" spans="1:5" s="46" customFormat="1" ht="13" x14ac:dyDescent="0.3">
      <c r="A835" s="10" t="s">
        <v>9</v>
      </c>
      <c r="B835" s="42" t="s">
        <v>2</v>
      </c>
      <c r="C835" s="28">
        <f>C837</f>
        <v>9069.8799999999992</v>
      </c>
    </row>
    <row r="836" spans="1:5" ht="13" x14ac:dyDescent="0.3">
      <c r="A836" s="12" t="s">
        <v>10</v>
      </c>
      <c r="B836" s="6" t="s">
        <v>1</v>
      </c>
      <c r="C836" s="19">
        <f>C838+C932+C938</f>
        <v>9069.8799999999992</v>
      </c>
    </row>
    <row r="837" spans="1:5" ht="13" x14ac:dyDescent="0.3">
      <c r="A837" s="11"/>
      <c r="B837" s="7" t="s">
        <v>2</v>
      </c>
      <c r="C837" s="19">
        <f>C839+C933+C939</f>
        <v>9069.8799999999992</v>
      </c>
    </row>
    <row r="838" spans="1:5" s="75" customFormat="1" ht="13" x14ac:dyDescent="0.3">
      <c r="A838" s="64" t="s">
        <v>16</v>
      </c>
      <c r="B838" s="112" t="s">
        <v>1</v>
      </c>
      <c r="C838" s="113">
        <f>C844+C862+C912+C924</f>
        <v>8847.08</v>
      </c>
    </row>
    <row r="839" spans="1:5" s="75" customFormat="1" ht="13" x14ac:dyDescent="0.3">
      <c r="A839" s="41"/>
      <c r="B839" s="114" t="s">
        <v>2</v>
      </c>
      <c r="C839" s="113">
        <f>C845+C863+C913+C925</f>
        <v>8847.08</v>
      </c>
    </row>
    <row r="840" spans="1:5" s="75" customFormat="1" ht="13" hidden="1" x14ac:dyDescent="0.3">
      <c r="A840" s="40"/>
      <c r="B840" s="112"/>
      <c r="C840" s="113"/>
    </row>
    <row r="841" spans="1:5" s="75" customFormat="1" ht="13" hidden="1" x14ac:dyDescent="0.3">
      <c r="A841" s="116"/>
      <c r="B841" s="114"/>
      <c r="C841" s="113"/>
    </row>
    <row r="842" spans="1:5" s="58" customFormat="1" ht="14" hidden="1" x14ac:dyDescent="0.3">
      <c r="A842" s="118"/>
      <c r="B842" s="153"/>
      <c r="C842" s="106"/>
    </row>
    <row r="843" spans="1:5" s="58" customFormat="1" hidden="1" x14ac:dyDescent="0.25">
      <c r="A843" s="117"/>
      <c r="B843" s="147"/>
      <c r="C843" s="106"/>
    </row>
    <row r="844" spans="1:5" ht="13" x14ac:dyDescent="0.3">
      <c r="A844" s="67" t="s">
        <v>85</v>
      </c>
      <c r="B844" s="93" t="s">
        <v>1</v>
      </c>
      <c r="C844" s="28">
        <f>C846+C848+C850+C852+C854+C856+C858+C860</f>
        <v>75</v>
      </c>
      <c r="E844" s="71"/>
    </row>
    <row r="845" spans="1:5" ht="13" x14ac:dyDescent="0.3">
      <c r="A845" s="9"/>
      <c r="B845" s="93" t="s">
        <v>2</v>
      </c>
      <c r="C845" s="28">
        <f>C847+C849+C851+C853+C855+C857+C859+C861</f>
        <v>75</v>
      </c>
      <c r="E845" s="71"/>
    </row>
    <row r="846" spans="1:5" s="103" customFormat="1" ht="14.5" x14ac:dyDescent="0.25">
      <c r="A846" s="368" t="s">
        <v>252</v>
      </c>
      <c r="B846" s="111" t="s">
        <v>1</v>
      </c>
      <c r="C846" s="94">
        <v>19</v>
      </c>
    </row>
    <row r="847" spans="1:5" s="103" customFormat="1" x14ac:dyDescent="0.25">
      <c r="A847" s="160"/>
      <c r="B847" s="92" t="s">
        <v>2</v>
      </c>
      <c r="C847" s="94">
        <v>19</v>
      </c>
    </row>
    <row r="848" spans="1:5" s="103" customFormat="1" ht="14" x14ac:dyDescent="0.25">
      <c r="A848" s="369" t="s">
        <v>253</v>
      </c>
      <c r="B848" s="111" t="s">
        <v>1</v>
      </c>
      <c r="C848" s="94">
        <v>10</v>
      </c>
    </row>
    <row r="849" spans="1:3" s="103" customFormat="1" x14ac:dyDescent="0.25">
      <c r="A849" s="160"/>
      <c r="B849" s="92" t="s">
        <v>2</v>
      </c>
      <c r="C849" s="94">
        <v>10</v>
      </c>
    </row>
    <row r="850" spans="1:3" s="103" customFormat="1" ht="14" x14ac:dyDescent="0.25">
      <c r="A850" s="370" t="s">
        <v>258</v>
      </c>
      <c r="B850" s="111" t="s">
        <v>1</v>
      </c>
      <c r="C850" s="94">
        <v>20</v>
      </c>
    </row>
    <row r="851" spans="1:3" s="103" customFormat="1" x14ac:dyDescent="0.25">
      <c r="A851" s="160"/>
      <c r="B851" s="92" t="s">
        <v>2</v>
      </c>
      <c r="C851" s="94">
        <v>20</v>
      </c>
    </row>
    <row r="852" spans="1:3" s="103" customFormat="1" ht="14" x14ac:dyDescent="0.25">
      <c r="A852" s="370" t="s">
        <v>259</v>
      </c>
      <c r="B852" s="111" t="s">
        <v>1</v>
      </c>
      <c r="C852" s="94">
        <v>5</v>
      </c>
    </row>
    <row r="853" spans="1:3" s="103" customFormat="1" x14ac:dyDescent="0.25">
      <c r="A853" s="160"/>
      <c r="B853" s="92" t="s">
        <v>2</v>
      </c>
      <c r="C853" s="94">
        <v>5</v>
      </c>
    </row>
    <row r="854" spans="1:3" s="103" customFormat="1" ht="14" x14ac:dyDescent="0.25">
      <c r="A854" s="371" t="s">
        <v>110</v>
      </c>
      <c r="B854" s="111" t="s">
        <v>1</v>
      </c>
      <c r="C854" s="94">
        <v>3</v>
      </c>
    </row>
    <row r="855" spans="1:3" s="103" customFormat="1" x14ac:dyDescent="0.25">
      <c r="A855" s="160"/>
      <c r="B855" s="92" t="s">
        <v>2</v>
      </c>
      <c r="C855" s="94">
        <v>3</v>
      </c>
    </row>
    <row r="856" spans="1:3" s="103" customFormat="1" ht="14" x14ac:dyDescent="0.25">
      <c r="A856" s="370" t="s">
        <v>260</v>
      </c>
      <c r="B856" s="111" t="s">
        <v>1</v>
      </c>
      <c r="C856" s="94">
        <v>8</v>
      </c>
    </row>
    <row r="857" spans="1:3" s="103" customFormat="1" x14ac:dyDescent="0.25">
      <c r="A857" s="160"/>
      <c r="B857" s="92" t="s">
        <v>2</v>
      </c>
      <c r="C857" s="94">
        <v>8</v>
      </c>
    </row>
    <row r="858" spans="1:3" s="103" customFormat="1" ht="14" x14ac:dyDescent="0.25">
      <c r="A858" s="370" t="s">
        <v>261</v>
      </c>
      <c r="B858" s="111" t="s">
        <v>1</v>
      </c>
      <c r="C858" s="94">
        <v>3</v>
      </c>
    </row>
    <row r="859" spans="1:3" s="103" customFormat="1" x14ac:dyDescent="0.25">
      <c r="A859" s="160"/>
      <c r="B859" s="92" t="s">
        <v>2</v>
      </c>
      <c r="C859" s="94">
        <v>3</v>
      </c>
    </row>
    <row r="860" spans="1:3" s="103" customFormat="1" ht="14" x14ac:dyDescent="0.25">
      <c r="A860" s="370" t="s">
        <v>262</v>
      </c>
      <c r="B860" s="111" t="s">
        <v>1</v>
      </c>
      <c r="C860" s="94">
        <v>7</v>
      </c>
    </row>
    <row r="861" spans="1:3" s="103" customFormat="1" x14ac:dyDescent="0.25">
      <c r="A861" s="160"/>
      <c r="B861" s="92" t="s">
        <v>2</v>
      </c>
      <c r="C861" s="94">
        <v>7</v>
      </c>
    </row>
    <row r="862" spans="1:3" s="103" customFormat="1" ht="14" x14ac:dyDescent="0.3">
      <c r="A862" s="215" t="s">
        <v>82</v>
      </c>
      <c r="B862" s="111" t="s">
        <v>1</v>
      </c>
      <c r="C862" s="94">
        <f>C864+C866+C868+C870+C872+C874+C876+C878+C880+C882+C884+C886+C888+C890+C892+C894+C896+C898+C900+C902+C904+C906+C908+C910</f>
        <v>8197.08</v>
      </c>
    </row>
    <row r="863" spans="1:3" s="103" customFormat="1" x14ac:dyDescent="0.25">
      <c r="A863" s="160"/>
      <c r="B863" s="92" t="s">
        <v>2</v>
      </c>
      <c r="C863" s="94">
        <f>C865+C867+C869+C871+C873+C875+C877+C879+C881+C883+C885+C887+C889+C891+C893+C895+C897+C899+C901+C903+C905+C907+C909+C911</f>
        <v>8197.08</v>
      </c>
    </row>
    <row r="864" spans="1:3" s="103" customFormat="1" ht="14" x14ac:dyDescent="0.25">
      <c r="A864" s="370" t="s">
        <v>267</v>
      </c>
      <c r="B864" s="111" t="s">
        <v>1</v>
      </c>
      <c r="C864" s="94">
        <v>4.3099999999999996</v>
      </c>
    </row>
    <row r="865" spans="1:5" s="103" customFormat="1" x14ac:dyDescent="0.25">
      <c r="A865" s="160"/>
      <c r="B865" s="92" t="s">
        <v>2</v>
      </c>
      <c r="C865" s="94">
        <v>4.3099999999999996</v>
      </c>
    </row>
    <row r="866" spans="1:5" s="103" customFormat="1" ht="14" x14ac:dyDescent="0.25">
      <c r="A866" s="370" t="s">
        <v>268</v>
      </c>
      <c r="B866" s="111" t="s">
        <v>1</v>
      </c>
      <c r="C866" s="94">
        <v>195</v>
      </c>
    </row>
    <row r="867" spans="1:5" s="103" customFormat="1" x14ac:dyDescent="0.25">
      <c r="A867" s="160"/>
      <c r="B867" s="92" t="s">
        <v>2</v>
      </c>
      <c r="C867" s="94">
        <v>195</v>
      </c>
    </row>
    <row r="868" spans="1:5" s="103" customFormat="1" ht="14" x14ac:dyDescent="0.25">
      <c r="A868" s="370" t="s">
        <v>269</v>
      </c>
      <c r="B868" s="111" t="s">
        <v>1</v>
      </c>
      <c r="C868" s="94">
        <v>16</v>
      </c>
    </row>
    <row r="869" spans="1:5" s="103" customFormat="1" x14ac:dyDescent="0.25">
      <c r="A869" s="160"/>
      <c r="B869" s="92" t="s">
        <v>2</v>
      </c>
      <c r="C869" s="94">
        <v>16</v>
      </c>
    </row>
    <row r="870" spans="1:5" s="99" customFormat="1" ht="14" x14ac:dyDescent="0.25">
      <c r="A870" s="370" t="s">
        <v>271</v>
      </c>
      <c r="B870" s="151" t="s">
        <v>1</v>
      </c>
      <c r="C870" s="97">
        <v>11.27</v>
      </c>
    </row>
    <row r="871" spans="1:5" s="15" customFormat="1" x14ac:dyDescent="0.25">
      <c r="A871" s="22"/>
      <c r="B871" s="14" t="s">
        <v>2</v>
      </c>
      <c r="C871" s="97">
        <v>11.27</v>
      </c>
      <c r="E871" s="99"/>
    </row>
    <row r="872" spans="1:5" s="99" customFormat="1" ht="14" x14ac:dyDescent="0.25">
      <c r="A872" s="370" t="s">
        <v>272</v>
      </c>
      <c r="B872" s="151" t="s">
        <v>1</v>
      </c>
      <c r="C872" s="97">
        <v>13</v>
      </c>
    </row>
    <row r="873" spans="1:5" s="99" customFormat="1" x14ac:dyDescent="0.25">
      <c r="A873" s="84"/>
      <c r="B873" s="73" t="s">
        <v>2</v>
      </c>
      <c r="C873" s="97">
        <v>13</v>
      </c>
    </row>
    <row r="874" spans="1:5" s="99" customFormat="1" x14ac:dyDescent="0.25">
      <c r="A874" s="372" t="s">
        <v>111</v>
      </c>
      <c r="B874" s="151" t="s">
        <v>1</v>
      </c>
      <c r="C874" s="97">
        <v>1370</v>
      </c>
    </row>
    <row r="875" spans="1:5" s="99" customFormat="1" x14ac:dyDescent="0.25">
      <c r="A875" s="84"/>
      <c r="B875" s="73" t="s">
        <v>2</v>
      </c>
      <c r="C875" s="97">
        <v>1370</v>
      </c>
    </row>
    <row r="876" spans="1:5" s="99" customFormat="1" x14ac:dyDescent="0.25">
      <c r="A876" s="372" t="s">
        <v>112</v>
      </c>
      <c r="B876" s="151" t="s">
        <v>1</v>
      </c>
      <c r="C876" s="97">
        <v>1087</v>
      </c>
    </row>
    <row r="877" spans="1:5" s="99" customFormat="1" x14ac:dyDescent="0.25">
      <c r="A877" s="84"/>
      <c r="B877" s="73" t="s">
        <v>2</v>
      </c>
      <c r="C877" s="97">
        <v>1087</v>
      </c>
    </row>
    <row r="878" spans="1:5" s="99" customFormat="1" x14ac:dyDescent="0.25">
      <c r="A878" s="372" t="s">
        <v>113</v>
      </c>
      <c r="B878" s="151" t="s">
        <v>1</v>
      </c>
      <c r="C878" s="97">
        <v>1401</v>
      </c>
    </row>
    <row r="879" spans="1:5" s="99" customFormat="1" x14ac:dyDescent="0.25">
      <c r="A879" s="84"/>
      <c r="B879" s="73" t="s">
        <v>2</v>
      </c>
      <c r="C879" s="97">
        <v>1401</v>
      </c>
    </row>
    <row r="880" spans="1:5" s="99" customFormat="1" x14ac:dyDescent="0.25">
      <c r="A880" s="372" t="s">
        <v>114</v>
      </c>
      <c r="B880" s="151" t="s">
        <v>1</v>
      </c>
      <c r="C880" s="97">
        <v>77</v>
      </c>
    </row>
    <row r="881" spans="1:3" s="99" customFormat="1" x14ac:dyDescent="0.25">
      <c r="A881" s="84"/>
      <c r="B881" s="73" t="s">
        <v>2</v>
      </c>
      <c r="C881" s="97">
        <v>77</v>
      </c>
    </row>
    <row r="882" spans="1:3" s="99" customFormat="1" x14ac:dyDescent="0.25">
      <c r="A882" s="156" t="s">
        <v>115</v>
      </c>
      <c r="B882" s="151" t="s">
        <v>1</v>
      </c>
      <c r="C882" s="97">
        <v>1838</v>
      </c>
    </row>
    <row r="883" spans="1:3" s="99" customFormat="1" x14ac:dyDescent="0.25">
      <c r="A883" s="84"/>
      <c r="B883" s="73" t="s">
        <v>2</v>
      </c>
      <c r="C883" s="97">
        <v>1838</v>
      </c>
    </row>
    <row r="884" spans="1:3" s="99" customFormat="1" x14ac:dyDescent="0.25">
      <c r="A884" s="372" t="s">
        <v>116</v>
      </c>
      <c r="B884" s="151" t="s">
        <v>1</v>
      </c>
      <c r="C884" s="97">
        <v>1498</v>
      </c>
    </row>
    <row r="885" spans="1:3" s="99" customFormat="1" x14ac:dyDescent="0.25">
      <c r="A885" s="84"/>
      <c r="B885" s="73" t="s">
        <v>2</v>
      </c>
      <c r="C885" s="97">
        <v>1498</v>
      </c>
    </row>
    <row r="886" spans="1:3" s="99" customFormat="1" x14ac:dyDescent="0.25">
      <c r="A886" s="372" t="s">
        <v>117</v>
      </c>
      <c r="B886" s="151" t="s">
        <v>1</v>
      </c>
      <c r="C886" s="97">
        <v>316</v>
      </c>
    </row>
    <row r="887" spans="1:3" s="99" customFormat="1" x14ac:dyDescent="0.25">
      <c r="A887" s="84"/>
      <c r="B887" s="73" t="s">
        <v>2</v>
      </c>
      <c r="C887" s="97">
        <v>316</v>
      </c>
    </row>
    <row r="888" spans="1:3" s="103" customFormat="1" ht="14" x14ac:dyDescent="0.25">
      <c r="A888" s="370" t="s">
        <v>273</v>
      </c>
      <c r="B888" s="111" t="s">
        <v>1</v>
      </c>
      <c r="C888" s="94">
        <v>4.5</v>
      </c>
    </row>
    <row r="889" spans="1:3" s="103" customFormat="1" x14ac:dyDescent="0.25">
      <c r="A889" s="160"/>
      <c r="B889" s="92" t="s">
        <v>2</v>
      </c>
      <c r="C889" s="94">
        <v>4.5</v>
      </c>
    </row>
    <row r="890" spans="1:3" s="103" customFormat="1" ht="14" x14ac:dyDescent="0.25">
      <c r="A890" s="370" t="s">
        <v>274</v>
      </c>
      <c r="B890" s="111" t="s">
        <v>1</v>
      </c>
      <c r="C890" s="94">
        <v>8.6999999999999993</v>
      </c>
    </row>
    <row r="891" spans="1:3" s="103" customFormat="1" x14ac:dyDescent="0.25">
      <c r="A891" s="160"/>
      <c r="B891" s="92" t="s">
        <v>2</v>
      </c>
      <c r="C891" s="94">
        <v>8.6999999999999993</v>
      </c>
    </row>
    <row r="892" spans="1:3" s="103" customFormat="1" ht="14" x14ac:dyDescent="0.25">
      <c r="A892" s="370" t="s">
        <v>275</v>
      </c>
      <c r="B892" s="111" t="s">
        <v>1</v>
      </c>
      <c r="C892" s="94">
        <v>84</v>
      </c>
    </row>
    <row r="893" spans="1:3" s="103" customFormat="1" x14ac:dyDescent="0.25">
      <c r="A893" s="160"/>
      <c r="B893" s="92" t="s">
        <v>2</v>
      </c>
      <c r="C893" s="94">
        <v>84</v>
      </c>
    </row>
    <row r="894" spans="1:3" s="103" customFormat="1" ht="14" x14ac:dyDescent="0.25">
      <c r="A894" s="370" t="s">
        <v>276</v>
      </c>
      <c r="B894" s="111" t="s">
        <v>1</v>
      </c>
      <c r="C894" s="94">
        <v>15</v>
      </c>
    </row>
    <row r="895" spans="1:3" s="103" customFormat="1" x14ac:dyDescent="0.25">
      <c r="A895" s="160"/>
      <c r="B895" s="92" t="s">
        <v>2</v>
      </c>
      <c r="C895" s="94">
        <v>15</v>
      </c>
    </row>
    <row r="896" spans="1:3" s="103" customFormat="1" ht="14" x14ac:dyDescent="0.25">
      <c r="A896" s="370" t="s">
        <v>277</v>
      </c>
      <c r="B896" s="111" t="s">
        <v>1</v>
      </c>
      <c r="C896" s="94">
        <v>8.5</v>
      </c>
    </row>
    <row r="897" spans="1:5" s="103" customFormat="1" x14ac:dyDescent="0.25">
      <c r="A897" s="160"/>
      <c r="B897" s="92" t="s">
        <v>2</v>
      </c>
      <c r="C897" s="94">
        <v>8.5</v>
      </c>
    </row>
    <row r="898" spans="1:5" s="103" customFormat="1" ht="14" x14ac:dyDescent="0.25">
      <c r="A898" s="370" t="s">
        <v>278</v>
      </c>
      <c r="B898" s="111" t="s">
        <v>1</v>
      </c>
      <c r="C898" s="94">
        <v>6</v>
      </c>
    </row>
    <row r="899" spans="1:5" s="46" customFormat="1" x14ac:dyDescent="0.25">
      <c r="A899" s="10"/>
      <c r="B899" s="42" t="s">
        <v>2</v>
      </c>
      <c r="C899" s="94">
        <v>6</v>
      </c>
      <c r="E899" s="103"/>
    </row>
    <row r="900" spans="1:5" s="103" customFormat="1" ht="14" x14ac:dyDescent="0.25">
      <c r="A900" s="370" t="s">
        <v>279</v>
      </c>
      <c r="B900" s="111" t="s">
        <v>1</v>
      </c>
      <c r="C900" s="94">
        <v>18.8</v>
      </c>
    </row>
    <row r="901" spans="1:5" s="103" customFormat="1" x14ac:dyDescent="0.25">
      <c r="A901" s="160"/>
      <c r="B901" s="92" t="s">
        <v>2</v>
      </c>
      <c r="C901" s="94">
        <v>18.8</v>
      </c>
    </row>
    <row r="902" spans="1:5" s="103" customFormat="1" ht="14" x14ac:dyDescent="0.25">
      <c r="A902" s="370" t="s">
        <v>280</v>
      </c>
      <c r="B902" s="111" t="s">
        <v>1</v>
      </c>
      <c r="C902" s="94">
        <v>33.6</v>
      </c>
    </row>
    <row r="903" spans="1:5" s="103" customFormat="1" x14ac:dyDescent="0.25">
      <c r="A903" s="160"/>
      <c r="B903" s="92" t="s">
        <v>2</v>
      </c>
      <c r="C903" s="94">
        <v>33.6</v>
      </c>
    </row>
    <row r="904" spans="1:5" s="103" customFormat="1" ht="14" x14ac:dyDescent="0.25">
      <c r="A904" s="370" t="s">
        <v>281</v>
      </c>
      <c r="B904" s="111" t="s">
        <v>1</v>
      </c>
      <c r="C904" s="94">
        <v>65</v>
      </c>
    </row>
    <row r="905" spans="1:5" s="103" customFormat="1" x14ac:dyDescent="0.25">
      <c r="A905" s="160"/>
      <c r="B905" s="92" t="s">
        <v>2</v>
      </c>
      <c r="C905" s="94">
        <v>65</v>
      </c>
    </row>
    <row r="906" spans="1:5" s="103" customFormat="1" ht="14" x14ac:dyDescent="0.25">
      <c r="A906" s="370" t="s">
        <v>282</v>
      </c>
      <c r="B906" s="111" t="s">
        <v>1</v>
      </c>
      <c r="C906" s="94">
        <v>61.2</v>
      </c>
    </row>
    <row r="907" spans="1:5" s="103" customFormat="1" x14ac:dyDescent="0.25">
      <c r="A907" s="160"/>
      <c r="B907" s="92" t="s">
        <v>2</v>
      </c>
      <c r="C907" s="94">
        <v>61.2</v>
      </c>
    </row>
    <row r="908" spans="1:5" s="103" customFormat="1" ht="14" x14ac:dyDescent="0.25">
      <c r="A908" s="370" t="s">
        <v>283</v>
      </c>
      <c r="B908" s="111" t="s">
        <v>1</v>
      </c>
      <c r="C908" s="94">
        <v>61.2</v>
      </c>
    </row>
    <row r="909" spans="1:5" s="103" customFormat="1" x14ac:dyDescent="0.25">
      <c r="A909" s="160"/>
      <c r="B909" s="92" t="s">
        <v>2</v>
      </c>
      <c r="C909" s="94">
        <v>61.2</v>
      </c>
    </row>
    <row r="910" spans="1:5" s="99" customFormat="1" x14ac:dyDescent="0.25">
      <c r="A910" s="372" t="s">
        <v>118</v>
      </c>
      <c r="B910" s="151" t="s">
        <v>1</v>
      </c>
      <c r="C910" s="97">
        <v>4</v>
      </c>
    </row>
    <row r="911" spans="1:5" s="46" customFormat="1" x14ac:dyDescent="0.25">
      <c r="A911" s="10"/>
      <c r="B911" s="42" t="s">
        <v>2</v>
      </c>
      <c r="C911" s="94">
        <v>4</v>
      </c>
      <c r="E911" s="103"/>
    </row>
    <row r="912" spans="1:5" s="46" customFormat="1" ht="14" x14ac:dyDescent="0.3">
      <c r="A912" s="215" t="s">
        <v>121</v>
      </c>
      <c r="B912" s="62" t="s">
        <v>1</v>
      </c>
      <c r="C912" s="48">
        <f>C914+C916+C918+C920+C922</f>
        <v>552</v>
      </c>
      <c r="E912" s="103"/>
    </row>
    <row r="913" spans="1:5" s="46" customFormat="1" x14ac:dyDescent="0.25">
      <c r="A913" s="10"/>
      <c r="B913" s="42" t="s">
        <v>2</v>
      </c>
      <c r="C913" s="48">
        <f>C915+C917+C919+C921+C923</f>
        <v>552</v>
      </c>
      <c r="E913" s="103"/>
    </row>
    <row r="914" spans="1:5" s="103" customFormat="1" ht="14" x14ac:dyDescent="0.25">
      <c r="A914" s="373" t="s">
        <v>423</v>
      </c>
      <c r="B914" s="111" t="s">
        <v>1</v>
      </c>
      <c r="C914" s="94">
        <v>253</v>
      </c>
    </row>
    <row r="915" spans="1:5" s="103" customFormat="1" x14ac:dyDescent="0.25">
      <c r="A915" s="160"/>
      <c r="B915" s="92" t="s">
        <v>2</v>
      </c>
      <c r="C915" s="94">
        <v>253</v>
      </c>
    </row>
    <row r="916" spans="1:5" s="103" customFormat="1" ht="14" x14ac:dyDescent="0.25">
      <c r="A916" s="373" t="s">
        <v>285</v>
      </c>
      <c r="B916" s="111" t="s">
        <v>1</v>
      </c>
      <c r="C916" s="94">
        <v>5</v>
      </c>
    </row>
    <row r="917" spans="1:5" s="103" customFormat="1" x14ac:dyDescent="0.25">
      <c r="A917" s="160"/>
      <c r="B917" s="92" t="s">
        <v>2</v>
      </c>
      <c r="C917" s="94">
        <v>5</v>
      </c>
    </row>
    <row r="918" spans="1:5" s="103" customFormat="1" ht="14" x14ac:dyDescent="0.25">
      <c r="A918" s="373" t="s">
        <v>424</v>
      </c>
      <c r="B918" s="111" t="s">
        <v>1</v>
      </c>
      <c r="C918" s="94">
        <v>75</v>
      </c>
    </row>
    <row r="919" spans="1:5" s="103" customFormat="1" x14ac:dyDescent="0.25">
      <c r="A919" s="160"/>
      <c r="B919" s="92" t="s">
        <v>2</v>
      </c>
      <c r="C919" s="94">
        <v>75</v>
      </c>
    </row>
    <row r="920" spans="1:5" s="103" customFormat="1" ht="14" x14ac:dyDescent="0.25">
      <c r="A920" s="373" t="s">
        <v>425</v>
      </c>
      <c r="B920" s="111" t="s">
        <v>1</v>
      </c>
      <c r="C920" s="94">
        <v>206</v>
      </c>
    </row>
    <row r="921" spans="1:5" s="103" customFormat="1" x14ac:dyDescent="0.25">
      <c r="A921" s="160"/>
      <c r="B921" s="92" t="s">
        <v>2</v>
      </c>
      <c r="C921" s="94">
        <v>206</v>
      </c>
    </row>
    <row r="922" spans="1:5" s="103" customFormat="1" ht="14" x14ac:dyDescent="0.25">
      <c r="A922" s="373" t="s">
        <v>286</v>
      </c>
      <c r="B922" s="111" t="s">
        <v>1</v>
      </c>
      <c r="C922" s="94">
        <v>13</v>
      </c>
    </row>
    <row r="923" spans="1:5" s="103" customFormat="1" x14ac:dyDescent="0.25">
      <c r="A923" s="160"/>
      <c r="B923" s="92" t="s">
        <v>2</v>
      </c>
      <c r="C923" s="94">
        <v>13</v>
      </c>
    </row>
    <row r="924" spans="1:5" s="46" customFormat="1" ht="14" x14ac:dyDescent="0.3">
      <c r="A924" s="192" t="s">
        <v>122</v>
      </c>
      <c r="B924" s="62" t="s">
        <v>1</v>
      </c>
      <c r="C924" s="48">
        <f>C926+C928+C930</f>
        <v>23</v>
      </c>
      <c r="E924" s="103"/>
    </row>
    <row r="925" spans="1:5" s="46" customFormat="1" x14ac:dyDescent="0.25">
      <c r="A925" s="10"/>
      <c r="B925" s="42" t="s">
        <v>2</v>
      </c>
      <c r="C925" s="48">
        <f>C927+C929+C931</f>
        <v>23</v>
      </c>
      <c r="E925" s="103"/>
    </row>
    <row r="926" spans="1:5" s="103" customFormat="1" ht="14" x14ac:dyDescent="0.25">
      <c r="A926" s="373" t="s">
        <v>289</v>
      </c>
      <c r="B926" s="111" t="s">
        <v>1</v>
      </c>
      <c r="C926" s="94">
        <v>9</v>
      </c>
    </row>
    <row r="927" spans="1:5" s="103" customFormat="1" x14ac:dyDescent="0.25">
      <c r="A927" s="160"/>
      <c r="B927" s="92" t="s">
        <v>2</v>
      </c>
      <c r="C927" s="94">
        <v>9</v>
      </c>
    </row>
    <row r="928" spans="1:5" s="103" customFormat="1" ht="14" x14ac:dyDescent="0.25">
      <c r="A928" s="373" t="s">
        <v>290</v>
      </c>
      <c r="B928" s="111" t="s">
        <v>1</v>
      </c>
      <c r="C928" s="94">
        <v>10</v>
      </c>
    </row>
    <row r="929" spans="1:5" s="103" customFormat="1" x14ac:dyDescent="0.25">
      <c r="A929" s="160"/>
      <c r="B929" s="92" t="s">
        <v>2</v>
      </c>
      <c r="C929" s="94">
        <v>10</v>
      </c>
    </row>
    <row r="930" spans="1:5" s="103" customFormat="1" ht="14" x14ac:dyDescent="0.25">
      <c r="A930" s="373" t="s">
        <v>291</v>
      </c>
      <c r="B930" s="111" t="s">
        <v>1</v>
      </c>
      <c r="C930" s="94">
        <v>4</v>
      </c>
    </row>
    <row r="931" spans="1:5" s="46" customFormat="1" x14ac:dyDescent="0.25">
      <c r="A931" s="10"/>
      <c r="B931" s="42" t="s">
        <v>2</v>
      </c>
      <c r="C931" s="48">
        <v>4</v>
      </c>
      <c r="E931" s="103"/>
    </row>
    <row r="932" spans="1:5" s="46" customFormat="1" ht="13" x14ac:dyDescent="0.3">
      <c r="A932" s="12" t="s">
        <v>60</v>
      </c>
      <c r="B932" s="62" t="s">
        <v>1</v>
      </c>
      <c r="C932" s="121">
        <f>C934</f>
        <v>130</v>
      </c>
    </row>
    <row r="933" spans="1:5" s="46" customFormat="1" x14ac:dyDescent="0.25">
      <c r="A933" s="10"/>
      <c r="B933" s="42" t="s">
        <v>2</v>
      </c>
      <c r="C933" s="121">
        <f>C935</f>
        <v>130</v>
      </c>
    </row>
    <row r="934" spans="1:5" ht="13" x14ac:dyDescent="0.3">
      <c r="A934" s="67" t="s">
        <v>59</v>
      </c>
      <c r="B934" s="93" t="s">
        <v>1</v>
      </c>
      <c r="C934" s="28">
        <f>C936</f>
        <v>130</v>
      </c>
      <c r="E934" s="71"/>
    </row>
    <row r="935" spans="1:5" ht="13" x14ac:dyDescent="0.3">
      <c r="A935" s="9"/>
      <c r="B935" s="93" t="s">
        <v>2</v>
      </c>
      <c r="C935" s="28">
        <f>C937</f>
        <v>130</v>
      </c>
      <c r="E935" s="71"/>
    </row>
    <row r="936" spans="1:5" s="46" customFormat="1" ht="14" x14ac:dyDescent="0.3">
      <c r="A936" s="281" t="s">
        <v>437</v>
      </c>
      <c r="B936" s="62" t="s">
        <v>1</v>
      </c>
      <c r="C936" s="48">
        <v>130</v>
      </c>
      <c r="E936" s="103"/>
    </row>
    <row r="937" spans="1:5" s="46" customFormat="1" x14ac:dyDescent="0.25">
      <c r="A937" s="10"/>
      <c r="B937" s="42" t="s">
        <v>2</v>
      </c>
      <c r="C937" s="48">
        <v>130</v>
      </c>
      <c r="E937" s="103"/>
    </row>
    <row r="938" spans="1:5" x14ac:dyDescent="0.25">
      <c r="A938" s="23" t="s">
        <v>24</v>
      </c>
      <c r="B938" s="5" t="s">
        <v>1</v>
      </c>
      <c r="C938" s="19">
        <f>C940+C954</f>
        <v>92.8</v>
      </c>
    </row>
    <row r="939" spans="1:5" x14ac:dyDescent="0.25">
      <c r="A939" s="9"/>
      <c r="B939" s="7" t="s">
        <v>2</v>
      </c>
      <c r="C939" s="19">
        <f>C941+C955</f>
        <v>92.8</v>
      </c>
    </row>
    <row r="940" spans="1:5" ht="13" x14ac:dyDescent="0.3">
      <c r="A940" s="67" t="s">
        <v>85</v>
      </c>
      <c r="B940" s="93" t="s">
        <v>1</v>
      </c>
      <c r="C940" s="28">
        <f>C942+C944+C946+C948+C950+C952</f>
        <v>84</v>
      </c>
    </row>
    <row r="941" spans="1:5" ht="13" x14ac:dyDescent="0.3">
      <c r="A941" s="9"/>
      <c r="B941" s="93" t="s">
        <v>2</v>
      </c>
      <c r="C941" s="28">
        <f>C943+C945+C947+C949+C951+C953</f>
        <v>84</v>
      </c>
      <c r="E941" s="71"/>
    </row>
    <row r="942" spans="1:5" s="103" customFormat="1" ht="14" x14ac:dyDescent="0.25">
      <c r="A942" s="369" t="s">
        <v>251</v>
      </c>
      <c r="B942" s="111" t="s">
        <v>1</v>
      </c>
      <c r="C942" s="94">
        <v>60</v>
      </c>
    </row>
    <row r="943" spans="1:5" s="103" customFormat="1" x14ac:dyDescent="0.25">
      <c r="A943" s="160"/>
      <c r="B943" s="92" t="s">
        <v>2</v>
      </c>
      <c r="C943" s="94">
        <v>60</v>
      </c>
    </row>
    <row r="944" spans="1:5" s="103" customFormat="1" ht="14" x14ac:dyDescent="0.25">
      <c r="A944" s="369" t="s">
        <v>254</v>
      </c>
      <c r="B944" s="111" t="s">
        <v>1</v>
      </c>
      <c r="C944" s="94">
        <v>6</v>
      </c>
    </row>
    <row r="945" spans="1:3" s="103" customFormat="1" x14ac:dyDescent="0.25">
      <c r="A945" s="160"/>
      <c r="B945" s="92" t="s">
        <v>2</v>
      </c>
      <c r="C945" s="94">
        <v>6</v>
      </c>
    </row>
    <row r="946" spans="1:3" s="103" customFormat="1" ht="14" x14ac:dyDescent="0.25">
      <c r="A946" s="369" t="s">
        <v>255</v>
      </c>
      <c r="B946" s="111" t="s">
        <v>1</v>
      </c>
      <c r="C946" s="94">
        <v>3</v>
      </c>
    </row>
    <row r="947" spans="1:3" s="103" customFormat="1" x14ac:dyDescent="0.25">
      <c r="A947" s="160"/>
      <c r="B947" s="92" t="s">
        <v>2</v>
      </c>
      <c r="C947" s="94">
        <v>3</v>
      </c>
    </row>
    <row r="948" spans="1:3" s="103" customFormat="1" ht="14" x14ac:dyDescent="0.25">
      <c r="A948" s="369" t="s">
        <v>256</v>
      </c>
      <c r="B948" s="111" t="s">
        <v>1</v>
      </c>
      <c r="C948" s="94">
        <v>10</v>
      </c>
    </row>
    <row r="949" spans="1:3" s="103" customFormat="1" x14ac:dyDescent="0.25">
      <c r="A949" s="160"/>
      <c r="B949" s="92" t="s">
        <v>2</v>
      </c>
      <c r="C949" s="94">
        <v>10</v>
      </c>
    </row>
    <row r="950" spans="1:3" s="103" customFormat="1" ht="14" x14ac:dyDescent="0.25">
      <c r="A950" s="370" t="s">
        <v>257</v>
      </c>
      <c r="B950" s="111" t="s">
        <v>1</v>
      </c>
      <c r="C950" s="94">
        <v>4</v>
      </c>
    </row>
    <row r="951" spans="1:3" s="103" customFormat="1" x14ac:dyDescent="0.25">
      <c r="A951" s="160"/>
      <c r="B951" s="92" t="s">
        <v>2</v>
      </c>
      <c r="C951" s="94">
        <v>4</v>
      </c>
    </row>
    <row r="952" spans="1:3" s="103" customFormat="1" ht="14" x14ac:dyDescent="0.25">
      <c r="A952" s="370" t="s">
        <v>263</v>
      </c>
      <c r="B952" s="111" t="s">
        <v>1</v>
      </c>
      <c r="C952" s="94">
        <v>1</v>
      </c>
    </row>
    <row r="953" spans="1:3" s="103" customFormat="1" x14ac:dyDescent="0.25">
      <c r="A953" s="160"/>
      <c r="B953" s="92" t="s">
        <v>2</v>
      </c>
      <c r="C953" s="94">
        <v>1</v>
      </c>
    </row>
    <row r="954" spans="1:3" s="103" customFormat="1" ht="14" x14ac:dyDescent="0.3">
      <c r="A954" s="215" t="s">
        <v>82</v>
      </c>
      <c r="B954" s="111" t="s">
        <v>1</v>
      </c>
      <c r="C954" s="94">
        <f>C956+C958</f>
        <v>8.8000000000000007</v>
      </c>
    </row>
    <row r="955" spans="1:3" s="103" customFormat="1" x14ac:dyDescent="0.25">
      <c r="A955" s="160"/>
      <c r="B955" s="92" t="s">
        <v>2</v>
      </c>
      <c r="C955" s="94">
        <f>C957+C959</f>
        <v>8.8000000000000007</v>
      </c>
    </row>
    <row r="956" spans="1:3" s="103" customFormat="1" ht="14" x14ac:dyDescent="0.25">
      <c r="A956" s="370" t="s">
        <v>270</v>
      </c>
      <c r="B956" s="111" t="s">
        <v>1</v>
      </c>
      <c r="C956" s="94">
        <v>6</v>
      </c>
    </row>
    <row r="957" spans="1:3" s="103" customFormat="1" x14ac:dyDescent="0.25">
      <c r="A957" s="160"/>
      <c r="B957" s="92" t="s">
        <v>2</v>
      </c>
      <c r="C957" s="94">
        <v>6</v>
      </c>
    </row>
    <row r="958" spans="1:3" s="103" customFormat="1" ht="14" x14ac:dyDescent="0.25">
      <c r="A958" s="370" t="s">
        <v>284</v>
      </c>
      <c r="B958" s="111" t="s">
        <v>1</v>
      </c>
      <c r="C958" s="94">
        <v>2.8</v>
      </c>
    </row>
    <row r="959" spans="1:3" s="103" customFormat="1" x14ac:dyDescent="0.25">
      <c r="A959" s="160"/>
      <c r="B959" s="92" t="s">
        <v>2</v>
      </c>
      <c r="C959" s="94">
        <v>2.8</v>
      </c>
    </row>
    <row r="960" spans="1:3" ht="13" x14ac:dyDescent="0.3">
      <c r="A960" s="510" t="s">
        <v>38</v>
      </c>
      <c r="B960" s="510"/>
      <c r="C960" s="510"/>
    </row>
    <row r="961" spans="1:3" s="71" customFormat="1" x14ac:dyDescent="0.25">
      <c r="A961" s="150" t="s">
        <v>14</v>
      </c>
      <c r="B961" s="151" t="s">
        <v>1</v>
      </c>
      <c r="C961" s="70">
        <f>C963+C979</f>
        <v>215</v>
      </c>
    </row>
    <row r="962" spans="1:3" s="71" customFormat="1" x14ac:dyDescent="0.25">
      <c r="A962" s="84" t="s">
        <v>15</v>
      </c>
      <c r="B962" s="73" t="s">
        <v>2</v>
      </c>
      <c r="C962" s="70">
        <f>C964+C980</f>
        <v>215</v>
      </c>
    </row>
    <row r="963" spans="1:3" ht="13" x14ac:dyDescent="0.3">
      <c r="A963" s="26" t="s">
        <v>21</v>
      </c>
      <c r="B963" s="13" t="s">
        <v>1</v>
      </c>
      <c r="C963" s="28">
        <f>C965</f>
        <v>76</v>
      </c>
    </row>
    <row r="964" spans="1:3" ht="13" x14ac:dyDescent="0.3">
      <c r="A964" s="10" t="s">
        <v>9</v>
      </c>
      <c r="B964" s="14" t="s">
        <v>2</v>
      </c>
      <c r="C964" s="28">
        <f>C966</f>
        <v>76</v>
      </c>
    </row>
    <row r="965" spans="1:3" ht="13" x14ac:dyDescent="0.3">
      <c r="A965" s="12" t="s">
        <v>10</v>
      </c>
      <c r="B965" s="6" t="s">
        <v>1</v>
      </c>
      <c r="C965" s="19">
        <f>C967+C973</f>
        <v>76</v>
      </c>
    </row>
    <row r="966" spans="1:3" ht="13" x14ac:dyDescent="0.3">
      <c r="A966" s="11"/>
      <c r="B966" s="7" t="s">
        <v>2</v>
      </c>
      <c r="C966" s="19">
        <f>C968+C974</f>
        <v>76</v>
      </c>
    </row>
    <row r="967" spans="1:3" x14ac:dyDescent="0.25">
      <c r="A967" s="193" t="s">
        <v>16</v>
      </c>
      <c r="B967" s="5" t="s">
        <v>1</v>
      </c>
      <c r="C967" s="19">
        <f>C969</f>
        <v>72</v>
      </c>
    </row>
    <row r="968" spans="1:3" x14ac:dyDescent="0.25">
      <c r="A968" s="9"/>
      <c r="B968" s="7" t="s">
        <v>2</v>
      </c>
      <c r="C968" s="19">
        <f>C970</f>
        <v>72</v>
      </c>
    </row>
    <row r="969" spans="1:3" s="103" customFormat="1" ht="26" x14ac:dyDescent="0.3">
      <c r="A969" s="174" t="s">
        <v>72</v>
      </c>
      <c r="B969" s="104" t="s">
        <v>1</v>
      </c>
      <c r="C969" s="94">
        <f>C971</f>
        <v>72</v>
      </c>
    </row>
    <row r="970" spans="1:3" s="103" customFormat="1" x14ac:dyDescent="0.25">
      <c r="A970" s="160"/>
      <c r="B970" s="92" t="s">
        <v>2</v>
      </c>
      <c r="C970" s="94">
        <f>C972</f>
        <v>72</v>
      </c>
    </row>
    <row r="971" spans="1:3" s="103" customFormat="1" ht="14" x14ac:dyDescent="0.3">
      <c r="A971" s="374" t="s">
        <v>91</v>
      </c>
      <c r="B971" s="104" t="s">
        <v>1</v>
      </c>
      <c r="C971" s="94">
        <v>72</v>
      </c>
    </row>
    <row r="972" spans="1:3" s="103" customFormat="1" x14ac:dyDescent="0.25">
      <c r="A972" s="160"/>
      <c r="B972" s="92" t="s">
        <v>2</v>
      </c>
      <c r="C972" s="94">
        <v>72</v>
      </c>
    </row>
    <row r="973" spans="1:3" s="103" customFormat="1" ht="13" x14ac:dyDescent="0.3">
      <c r="A973" s="289" t="s">
        <v>60</v>
      </c>
      <c r="B973" s="111" t="s">
        <v>1</v>
      </c>
      <c r="C973" s="349">
        <f>C975</f>
        <v>4</v>
      </c>
    </row>
    <row r="974" spans="1:3" s="103" customFormat="1" x14ac:dyDescent="0.25">
      <c r="A974" s="160"/>
      <c r="B974" s="92" t="s">
        <v>2</v>
      </c>
      <c r="C974" s="349">
        <f>C976</f>
        <v>4</v>
      </c>
    </row>
    <row r="975" spans="1:3" s="103" customFormat="1" ht="26" x14ac:dyDescent="0.3">
      <c r="A975" s="174" t="s">
        <v>72</v>
      </c>
      <c r="B975" s="104" t="s">
        <v>1</v>
      </c>
      <c r="C975" s="94">
        <f>C977</f>
        <v>4</v>
      </c>
    </row>
    <row r="976" spans="1:3" s="103" customFormat="1" x14ac:dyDescent="0.25">
      <c r="A976" s="160"/>
      <c r="B976" s="92" t="s">
        <v>2</v>
      </c>
      <c r="C976" s="94">
        <f>C978</f>
        <v>4</v>
      </c>
    </row>
    <row r="977" spans="1:3" s="103" customFormat="1" ht="14" x14ac:dyDescent="0.3">
      <c r="A977" s="374" t="s">
        <v>91</v>
      </c>
      <c r="B977" s="104" t="s">
        <v>1</v>
      </c>
      <c r="C977" s="94">
        <v>4</v>
      </c>
    </row>
    <row r="978" spans="1:3" s="103" customFormat="1" x14ac:dyDescent="0.25">
      <c r="A978" s="160"/>
      <c r="B978" s="92" t="s">
        <v>2</v>
      </c>
      <c r="C978" s="94">
        <v>4</v>
      </c>
    </row>
    <row r="979" spans="1:3" s="103" customFormat="1" ht="13" x14ac:dyDescent="0.3">
      <c r="A979" s="85" t="s">
        <v>17</v>
      </c>
      <c r="B979" s="111" t="s">
        <v>1</v>
      </c>
      <c r="C979" s="94">
        <f t="shared" ref="C979:C980" si="30">C981</f>
        <v>139</v>
      </c>
    </row>
    <row r="980" spans="1:3" s="103" customFormat="1" x14ac:dyDescent="0.25">
      <c r="A980" s="160" t="s">
        <v>9</v>
      </c>
      <c r="B980" s="92" t="s">
        <v>2</v>
      </c>
      <c r="C980" s="94">
        <f t="shared" si="30"/>
        <v>139</v>
      </c>
    </row>
    <row r="981" spans="1:3" s="103" customFormat="1" ht="13" x14ac:dyDescent="0.3">
      <c r="A981" s="289" t="s">
        <v>10</v>
      </c>
      <c r="B981" s="104" t="s">
        <v>1</v>
      </c>
      <c r="C981" s="94">
        <f>C983+C999</f>
        <v>139</v>
      </c>
    </row>
    <row r="982" spans="1:3" s="103" customFormat="1" ht="13" x14ac:dyDescent="0.3">
      <c r="A982" s="87"/>
      <c r="B982" s="92" t="s">
        <v>2</v>
      </c>
      <c r="C982" s="94">
        <f>C984+C1000</f>
        <v>139</v>
      </c>
    </row>
    <row r="983" spans="1:3" s="103" customFormat="1" ht="16.5" customHeight="1" x14ac:dyDescent="0.3">
      <c r="A983" s="375" t="s">
        <v>16</v>
      </c>
      <c r="B983" s="111" t="s">
        <v>1</v>
      </c>
      <c r="C983" s="94">
        <f>C985+C991+C995</f>
        <v>132</v>
      </c>
    </row>
    <row r="984" spans="1:3" s="103" customFormat="1" x14ac:dyDescent="0.25">
      <c r="A984" s="160"/>
      <c r="B984" s="92" t="s">
        <v>2</v>
      </c>
      <c r="C984" s="94">
        <f>C986+C992+C996</f>
        <v>132</v>
      </c>
    </row>
    <row r="985" spans="1:3" s="377" customFormat="1" ht="14" x14ac:dyDescent="0.3">
      <c r="A985" s="194" t="s">
        <v>77</v>
      </c>
      <c r="B985" s="111" t="s">
        <v>1</v>
      </c>
      <c r="C985" s="376">
        <f>C987+C989</f>
        <v>108</v>
      </c>
    </row>
    <row r="986" spans="1:3" s="377" customFormat="1" ht="13" x14ac:dyDescent="0.3">
      <c r="A986" s="350"/>
      <c r="B986" s="92" t="s">
        <v>2</v>
      </c>
      <c r="C986" s="376">
        <f>C988+C990</f>
        <v>108</v>
      </c>
    </row>
    <row r="987" spans="1:3" s="103" customFormat="1" ht="14" x14ac:dyDescent="0.25">
      <c r="A987" s="378" t="s">
        <v>330</v>
      </c>
      <c r="B987" s="111" t="s">
        <v>1</v>
      </c>
      <c r="C987" s="94">
        <v>90</v>
      </c>
    </row>
    <row r="988" spans="1:3" s="46" customFormat="1" x14ac:dyDescent="0.25">
      <c r="A988" s="10"/>
      <c r="B988" s="42" t="s">
        <v>2</v>
      </c>
      <c r="C988" s="48">
        <v>90</v>
      </c>
    </row>
    <row r="989" spans="1:3" s="103" customFormat="1" ht="14" x14ac:dyDescent="0.25">
      <c r="A989" s="378" t="s">
        <v>153</v>
      </c>
      <c r="B989" s="111" t="s">
        <v>1</v>
      </c>
      <c r="C989" s="94">
        <v>18</v>
      </c>
    </row>
    <row r="990" spans="1:3" s="103" customFormat="1" x14ac:dyDescent="0.25">
      <c r="A990" s="160"/>
      <c r="B990" s="92" t="s">
        <v>2</v>
      </c>
      <c r="C990" s="94">
        <v>18</v>
      </c>
    </row>
    <row r="991" spans="1:3" s="75" customFormat="1" ht="14" x14ac:dyDescent="0.3">
      <c r="A991" s="194" t="s">
        <v>124</v>
      </c>
      <c r="B991" s="62" t="s">
        <v>1</v>
      </c>
      <c r="C991" s="113">
        <f>C993</f>
        <v>14</v>
      </c>
    </row>
    <row r="992" spans="1:3" s="75" customFormat="1" ht="13" x14ac:dyDescent="0.3">
      <c r="A992" s="116"/>
      <c r="B992" s="42" t="s">
        <v>2</v>
      </c>
      <c r="C992" s="113">
        <f>C994</f>
        <v>14</v>
      </c>
    </row>
    <row r="993" spans="1:3" s="103" customFormat="1" ht="14" x14ac:dyDescent="0.25">
      <c r="A993" s="302" t="s">
        <v>332</v>
      </c>
      <c r="B993" s="111" t="s">
        <v>1</v>
      </c>
      <c r="C993" s="94">
        <v>14</v>
      </c>
    </row>
    <row r="994" spans="1:3" s="103" customFormat="1" x14ac:dyDescent="0.25">
      <c r="A994" s="160"/>
      <c r="B994" s="92" t="s">
        <v>2</v>
      </c>
      <c r="C994" s="94">
        <v>14</v>
      </c>
    </row>
    <row r="995" spans="1:3" s="377" customFormat="1" ht="14" x14ac:dyDescent="0.3">
      <c r="A995" s="194" t="s">
        <v>337</v>
      </c>
      <c r="B995" s="111" t="s">
        <v>1</v>
      </c>
      <c r="C995" s="376">
        <f>C997</f>
        <v>10</v>
      </c>
    </row>
    <row r="996" spans="1:3" s="377" customFormat="1" ht="13" x14ac:dyDescent="0.3">
      <c r="A996" s="350"/>
      <c r="B996" s="92" t="s">
        <v>2</v>
      </c>
      <c r="C996" s="376">
        <f>C998</f>
        <v>10</v>
      </c>
    </row>
    <row r="997" spans="1:3" s="103" customFormat="1" ht="14" x14ac:dyDescent="0.25">
      <c r="A997" s="302" t="s">
        <v>336</v>
      </c>
      <c r="B997" s="111" t="s">
        <v>1</v>
      </c>
      <c r="C997" s="94">
        <v>10</v>
      </c>
    </row>
    <row r="998" spans="1:3" s="103" customFormat="1" x14ac:dyDescent="0.25">
      <c r="A998" s="160"/>
      <c r="B998" s="92" t="s">
        <v>2</v>
      </c>
      <c r="C998" s="94">
        <v>10</v>
      </c>
    </row>
    <row r="999" spans="1:3" s="103" customFormat="1" x14ac:dyDescent="0.25">
      <c r="A999" s="248" t="s">
        <v>24</v>
      </c>
      <c r="B999" s="111" t="s">
        <v>1</v>
      </c>
      <c r="C999" s="94">
        <f>C1001+C1005</f>
        <v>7</v>
      </c>
    </row>
    <row r="1000" spans="1:3" s="103" customFormat="1" x14ac:dyDescent="0.25">
      <c r="A1000" s="160"/>
      <c r="B1000" s="92" t="s">
        <v>2</v>
      </c>
      <c r="C1000" s="94">
        <f>C1002+C1006</f>
        <v>7</v>
      </c>
    </row>
    <row r="1001" spans="1:3" s="377" customFormat="1" ht="14" x14ac:dyDescent="0.3">
      <c r="A1001" s="194" t="s">
        <v>77</v>
      </c>
      <c r="B1001" s="111" t="s">
        <v>1</v>
      </c>
      <c r="C1001" s="376">
        <f>C1003</f>
        <v>2</v>
      </c>
    </row>
    <row r="1002" spans="1:3" s="377" customFormat="1" ht="13" x14ac:dyDescent="0.3">
      <c r="A1002" s="350"/>
      <c r="B1002" s="92" t="s">
        <v>2</v>
      </c>
      <c r="C1002" s="376">
        <f>C1004</f>
        <v>2</v>
      </c>
    </row>
    <row r="1003" spans="1:3" s="103" customFormat="1" ht="14" x14ac:dyDescent="0.25">
      <c r="A1003" s="378" t="s">
        <v>331</v>
      </c>
      <c r="B1003" s="111" t="s">
        <v>1</v>
      </c>
      <c r="C1003" s="94">
        <v>2</v>
      </c>
    </row>
    <row r="1004" spans="1:3" s="103" customFormat="1" x14ac:dyDescent="0.25">
      <c r="A1004" s="160"/>
      <c r="B1004" s="92" t="s">
        <v>2</v>
      </c>
      <c r="C1004" s="94">
        <v>2</v>
      </c>
    </row>
    <row r="1005" spans="1:3" s="377" customFormat="1" ht="14" x14ac:dyDescent="0.3">
      <c r="A1005" s="194" t="s">
        <v>124</v>
      </c>
      <c r="B1005" s="111" t="s">
        <v>1</v>
      </c>
      <c r="C1005" s="376">
        <f>C1007+C1009</f>
        <v>5</v>
      </c>
    </row>
    <row r="1006" spans="1:3" s="377" customFormat="1" ht="13" x14ac:dyDescent="0.3">
      <c r="A1006" s="350"/>
      <c r="B1006" s="92" t="s">
        <v>2</v>
      </c>
      <c r="C1006" s="376">
        <f>C1008+C1010</f>
        <v>5</v>
      </c>
    </row>
    <row r="1007" spans="1:3" s="103" customFormat="1" ht="15.5" x14ac:dyDescent="0.25">
      <c r="A1007" s="363" t="s">
        <v>331</v>
      </c>
      <c r="B1007" s="111" t="s">
        <v>1</v>
      </c>
      <c r="C1007" s="94">
        <v>3</v>
      </c>
    </row>
    <row r="1008" spans="1:3" s="103" customFormat="1" x14ac:dyDescent="0.25">
      <c r="A1008" s="160"/>
      <c r="B1008" s="92" t="s">
        <v>2</v>
      </c>
      <c r="C1008" s="94">
        <v>3</v>
      </c>
    </row>
    <row r="1009" spans="1:9" s="103" customFormat="1" ht="15.5" x14ac:dyDescent="0.25">
      <c r="A1009" s="363" t="s">
        <v>419</v>
      </c>
      <c r="B1009" s="111" t="s">
        <v>1</v>
      </c>
      <c r="C1009" s="94">
        <v>2</v>
      </c>
    </row>
    <row r="1010" spans="1:9" s="46" customFormat="1" x14ac:dyDescent="0.25">
      <c r="A1010" s="10"/>
      <c r="B1010" s="42" t="s">
        <v>2</v>
      </c>
      <c r="C1010" s="48">
        <v>2</v>
      </c>
    </row>
    <row r="1011" spans="1:9" s="46" customFormat="1" ht="13" x14ac:dyDescent="0.3">
      <c r="A1011" s="54" t="s">
        <v>44</v>
      </c>
      <c r="B1011" s="55"/>
      <c r="C1011" s="144"/>
      <c r="D1011" s="514"/>
      <c r="E1011" s="514"/>
      <c r="F1011" s="513"/>
      <c r="G1011" s="513"/>
      <c r="H1011" s="513"/>
      <c r="I1011" s="513"/>
    </row>
    <row r="1012" spans="1:9" s="103" customFormat="1" x14ac:dyDescent="0.25">
      <c r="A1012" s="156" t="s">
        <v>14</v>
      </c>
      <c r="B1012" s="256" t="s">
        <v>1</v>
      </c>
      <c r="C1012" s="48">
        <f t="shared" ref="C1012:C1013" si="31">C1014</f>
        <v>405</v>
      </c>
      <c r="D1012" s="46"/>
      <c r="E1012" s="46"/>
      <c r="F1012" s="46"/>
      <c r="G1012" s="46"/>
      <c r="H1012" s="46"/>
      <c r="I1012" s="46"/>
    </row>
    <row r="1013" spans="1:9" s="103" customFormat="1" x14ac:dyDescent="0.25">
      <c r="A1013" s="84" t="s">
        <v>15</v>
      </c>
      <c r="B1013" s="257" t="s">
        <v>2</v>
      </c>
      <c r="C1013" s="48">
        <f t="shared" si="31"/>
        <v>405</v>
      </c>
      <c r="D1013" s="46"/>
      <c r="E1013" s="46"/>
      <c r="F1013" s="46"/>
      <c r="G1013" s="46"/>
      <c r="H1013" s="46"/>
      <c r="I1013" s="46"/>
    </row>
    <row r="1014" spans="1:9" s="103" customFormat="1" ht="13" x14ac:dyDescent="0.3">
      <c r="A1014" s="85" t="s">
        <v>19</v>
      </c>
      <c r="B1014" s="258" t="s">
        <v>1</v>
      </c>
      <c r="C1014" s="28">
        <f t="shared" ref="C1014:C1019" si="32">C1016</f>
        <v>405</v>
      </c>
      <c r="D1014" s="46"/>
      <c r="E1014" s="46"/>
      <c r="F1014" s="46"/>
      <c r="G1014" s="46"/>
      <c r="H1014" s="46"/>
      <c r="I1014" s="46"/>
    </row>
    <row r="1015" spans="1:9" s="103" customFormat="1" ht="13" x14ac:dyDescent="0.3">
      <c r="A1015" s="160" t="s">
        <v>20</v>
      </c>
      <c r="B1015" s="92" t="s">
        <v>2</v>
      </c>
      <c r="C1015" s="28">
        <f t="shared" si="32"/>
        <v>405</v>
      </c>
    </row>
    <row r="1016" spans="1:9" s="46" customFormat="1" ht="13" x14ac:dyDescent="0.3">
      <c r="A1016" s="12" t="s">
        <v>10</v>
      </c>
      <c r="B1016" s="63" t="s">
        <v>1</v>
      </c>
      <c r="C1016" s="48">
        <f t="shared" si="32"/>
        <v>405</v>
      </c>
    </row>
    <row r="1017" spans="1:9" s="46" customFormat="1" ht="13" x14ac:dyDescent="0.3">
      <c r="A1017" s="11"/>
      <c r="B1017" s="42" t="s">
        <v>2</v>
      </c>
      <c r="C1017" s="48">
        <f t="shared" si="32"/>
        <v>405</v>
      </c>
    </row>
    <row r="1018" spans="1:9" s="46" customFormat="1" ht="13" x14ac:dyDescent="0.3">
      <c r="A1018" s="76" t="s">
        <v>23</v>
      </c>
      <c r="B1018" s="13" t="s">
        <v>1</v>
      </c>
      <c r="C1018" s="48">
        <f t="shared" si="32"/>
        <v>405</v>
      </c>
    </row>
    <row r="1019" spans="1:9" s="46" customFormat="1" x14ac:dyDescent="0.25">
      <c r="A1019" s="23"/>
      <c r="B1019" s="14" t="s">
        <v>2</v>
      </c>
      <c r="C1019" s="48">
        <f t="shared" si="32"/>
        <v>405</v>
      </c>
    </row>
    <row r="1020" spans="1:9" s="46" customFormat="1" x14ac:dyDescent="0.25">
      <c r="A1020" s="159" t="s">
        <v>16</v>
      </c>
      <c r="B1020" s="13" t="s">
        <v>1</v>
      </c>
      <c r="C1020" s="48">
        <f>C1022</f>
        <v>405</v>
      </c>
    </row>
    <row r="1021" spans="1:9" s="46" customFormat="1" x14ac:dyDescent="0.25">
      <c r="A1021" s="10"/>
      <c r="B1021" s="14" t="s">
        <v>2</v>
      </c>
      <c r="C1021" s="48">
        <f>C1023</f>
        <v>405</v>
      </c>
    </row>
    <row r="1022" spans="1:9" s="103" customFormat="1" ht="14" x14ac:dyDescent="0.25">
      <c r="A1022" s="345" t="s">
        <v>368</v>
      </c>
      <c r="B1022" s="111" t="s">
        <v>1</v>
      </c>
      <c r="C1022" s="94">
        <v>405</v>
      </c>
    </row>
    <row r="1023" spans="1:9" s="46" customFormat="1" x14ac:dyDescent="0.25">
      <c r="A1023" s="23"/>
      <c r="B1023" s="42" t="s">
        <v>2</v>
      </c>
      <c r="C1023" s="48">
        <v>405</v>
      </c>
    </row>
    <row r="1024" spans="1:9" ht="13" x14ac:dyDescent="0.3">
      <c r="A1024" s="496" t="s">
        <v>39</v>
      </c>
      <c r="B1024" s="496"/>
      <c r="C1024" s="496"/>
    </row>
    <row r="1025" spans="1:3" ht="13" x14ac:dyDescent="0.3">
      <c r="A1025" s="497" t="s">
        <v>14</v>
      </c>
      <c r="B1025" s="497"/>
      <c r="C1025" s="497"/>
    </row>
    <row r="1026" spans="1:3" x14ac:dyDescent="0.25">
      <c r="A1026" s="154" t="s">
        <v>22</v>
      </c>
      <c r="B1026" s="5" t="s">
        <v>1</v>
      </c>
      <c r="C1026" s="19">
        <f>C1028+C1036</f>
        <v>9432</v>
      </c>
    </row>
    <row r="1027" spans="1:3" x14ac:dyDescent="0.25">
      <c r="A1027" s="9"/>
      <c r="B1027" s="7" t="s">
        <v>2</v>
      </c>
      <c r="C1027" s="19">
        <f>C1029+C1037</f>
        <v>9432</v>
      </c>
    </row>
    <row r="1028" spans="1:3" ht="13" x14ac:dyDescent="0.3">
      <c r="A1028" s="26" t="s">
        <v>19</v>
      </c>
      <c r="B1028" s="6" t="s">
        <v>1</v>
      </c>
      <c r="C1028" s="28">
        <f t="shared" ref="C1028:C1033" si="33">C1030</f>
        <v>6517</v>
      </c>
    </row>
    <row r="1029" spans="1:3" ht="13" x14ac:dyDescent="0.3">
      <c r="A1029" s="9" t="s">
        <v>20</v>
      </c>
      <c r="B1029" s="7" t="s">
        <v>2</v>
      </c>
      <c r="C1029" s="28">
        <f t="shared" si="33"/>
        <v>6517</v>
      </c>
    </row>
    <row r="1030" spans="1:3" ht="13" x14ac:dyDescent="0.3">
      <c r="A1030" s="12" t="s">
        <v>10</v>
      </c>
      <c r="B1030" s="6" t="s">
        <v>1</v>
      </c>
      <c r="C1030" s="19">
        <f t="shared" si="33"/>
        <v>6517</v>
      </c>
    </row>
    <row r="1031" spans="1:3" ht="13" x14ac:dyDescent="0.3">
      <c r="A1031" s="11"/>
      <c r="B1031" s="7" t="s">
        <v>2</v>
      </c>
      <c r="C1031" s="19">
        <f t="shared" si="33"/>
        <v>6517</v>
      </c>
    </row>
    <row r="1032" spans="1:3" ht="13" x14ac:dyDescent="0.3">
      <c r="A1032" s="76" t="s">
        <v>23</v>
      </c>
      <c r="B1032" s="13" t="s">
        <v>1</v>
      </c>
      <c r="C1032" s="19">
        <f t="shared" si="33"/>
        <v>6517</v>
      </c>
    </row>
    <row r="1033" spans="1:3" x14ac:dyDescent="0.25">
      <c r="A1033" s="23"/>
      <c r="B1033" s="14" t="s">
        <v>2</v>
      </c>
      <c r="C1033" s="19">
        <f t="shared" si="33"/>
        <v>6517</v>
      </c>
    </row>
    <row r="1034" spans="1:3" x14ac:dyDescent="0.25">
      <c r="A1034" s="32" t="s">
        <v>24</v>
      </c>
      <c r="B1034" s="13" t="s">
        <v>1</v>
      </c>
      <c r="C1034" s="19">
        <f>C1053+C1086+C1174+C1211+C1258</f>
        <v>6517</v>
      </c>
    </row>
    <row r="1035" spans="1:3" x14ac:dyDescent="0.25">
      <c r="A1035" s="10"/>
      <c r="B1035" s="14" t="s">
        <v>2</v>
      </c>
      <c r="C1035" s="19">
        <f>C1054+C1087+C1175+C1212+C1259</f>
        <v>6517</v>
      </c>
    </row>
    <row r="1036" spans="1:3" ht="13" x14ac:dyDescent="0.3">
      <c r="A1036" s="155" t="s">
        <v>17</v>
      </c>
      <c r="B1036" s="13" t="s">
        <v>1</v>
      </c>
      <c r="C1036" s="28">
        <f t="shared" ref="C1036:C1041" si="34">C1038</f>
        <v>2915</v>
      </c>
    </row>
    <row r="1037" spans="1:3" ht="13" x14ac:dyDescent="0.3">
      <c r="A1037" s="10" t="s">
        <v>9</v>
      </c>
      <c r="B1037" s="14" t="s">
        <v>2</v>
      </c>
      <c r="C1037" s="28">
        <f t="shared" si="34"/>
        <v>2915</v>
      </c>
    </row>
    <row r="1038" spans="1:3" ht="13" x14ac:dyDescent="0.3">
      <c r="A1038" s="12" t="s">
        <v>10</v>
      </c>
      <c r="B1038" s="6" t="s">
        <v>1</v>
      </c>
      <c r="C1038" s="19">
        <f t="shared" si="34"/>
        <v>2915</v>
      </c>
    </row>
    <row r="1039" spans="1:3" ht="13" x14ac:dyDescent="0.3">
      <c r="A1039" s="11"/>
      <c r="B1039" s="7" t="s">
        <v>2</v>
      </c>
      <c r="C1039" s="19">
        <f t="shared" si="34"/>
        <v>2915</v>
      </c>
    </row>
    <row r="1040" spans="1:3" ht="13" x14ac:dyDescent="0.3">
      <c r="A1040" s="76" t="s">
        <v>23</v>
      </c>
      <c r="B1040" s="13" t="s">
        <v>1</v>
      </c>
      <c r="C1040" s="19">
        <f t="shared" si="34"/>
        <v>2915</v>
      </c>
    </row>
    <row r="1041" spans="1:9" x14ac:dyDescent="0.25">
      <c r="A1041" s="23"/>
      <c r="B1041" s="14" t="s">
        <v>2</v>
      </c>
      <c r="C1041" s="19">
        <f t="shared" si="34"/>
        <v>2915</v>
      </c>
    </row>
    <row r="1042" spans="1:9" x14ac:dyDescent="0.25">
      <c r="A1042" s="32" t="s">
        <v>24</v>
      </c>
      <c r="B1042" s="13" t="s">
        <v>1</v>
      </c>
      <c r="C1042" s="19">
        <f>C1105+C1186</f>
        <v>2915</v>
      </c>
    </row>
    <row r="1043" spans="1:9" x14ac:dyDescent="0.25">
      <c r="A1043" s="10"/>
      <c r="B1043" s="14" t="s">
        <v>2</v>
      </c>
      <c r="C1043" s="19">
        <f>C1106+C1187</f>
        <v>2915</v>
      </c>
    </row>
    <row r="1044" spans="1:9" ht="13" x14ac:dyDescent="0.3">
      <c r="A1044" s="176" t="s">
        <v>18</v>
      </c>
      <c r="B1044" s="177"/>
      <c r="C1044" s="178"/>
      <c r="D1044" s="126"/>
      <c r="E1044" s="127"/>
      <c r="F1044" s="126"/>
      <c r="G1044" s="126"/>
      <c r="H1044" s="126"/>
      <c r="I1044" s="126"/>
    </row>
    <row r="1045" spans="1:9" ht="13" x14ac:dyDescent="0.3">
      <c r="A1045" s="152" t="s">
        <v>14</v>
      </c>
      <c r="B1045" s="62" t="s">
        <v>1</v>
      </c>
      <c r="C1045" s="48">
        <f t="shared" ref="C1045:C1052" si="35">C1047</f>
        <v>1985</v>
      </c>
      <c r="D1045" s="128"/>
      <c r="E1045" s="128"/>
      <c r="F1045" s="128"/>
      <c r="G1045" s="128"/>
      <c r="H1045" s="128"/>
      <c r="I1045" s="128"/>
    </row>
    <row r="1046" spans="1:9" x14ac:dyDescent="0.25">
      <c r="A1046" s="22" t="s">
        <v>48</v>
      </c>
      <c r="B1046" s="14" t="s">
        <v>2</v>
      </c>
      <c r="C1046" s="48">
        <f t="shared" si="35"/>
        <v>1985</v>
      </c>
    </row>
    <row r="1047" spans="1:9" ht="13" x14ac:dyDescent="0.3">
      <c r="A1047" s="146" t="s">
        <v>28</v>
      </c>
      <c r="B1047" s="13" t="s">
        <v>1</v>
      </c>
      <c r="C1047" s="28">
        <f t="shared" si="35"/>
        <v>1985</v>
      </c>
    </row>
    <row r="1048" spans="1:9" ht="13" x14ac:dyDescent="0.3">
      <c r="A1048" s="22" t="s">
        <v>49</v>
      </c>
      <c r="B1048" s="14" t="s">
        <v>2</v>
      </c>
      <c r="C1048" s="28">
        <f t="shared" si="35"/>
        <v>1985</v>
      </c>
    </row>
    <row r="1049" spans="1:9" ht="13" x14ac:dyDescent="0.3">
      <c r="A1049" s="12" t="s">
        <v>10</v>
      </c>
      <c r="B1049" s="6" t="s">
        <v>1</v>
      </c>
      <c r="C1049" s="19">
        <f t="shared" si="35"/>
        <v>1985</v>
      </c>
      <c r="D1049" s="45"/>
      <c r="E1049" s="45"/>
      <c r="F1049" s="45"/>
      <c r="G1049" s="45"/>
      <c r="H1049" s="45"/>
      <c r="I1049" s="45"/>
    </row>
    <row r="1050" spans="1:9" ht="13" x14ac:dyDescent="0.3">
      <c r="A1050" s="11"/>
      <c r="B1050" s="7" t="s">
        <v>2</v>
      </c>
      <c r="C1050" s="19">
        <f t="shared" si="35"/>
        <v>1985</v>
      </c>
      <c r="D1050" s="45"/>
      <c r="E1050" s="45"/>
      <c r="F1050" s="45"/>
      <c r="G1050" s="45"/>
      <c r="H1050" s="45"/>
      <c r="I1050" s="45"/>
    </row>
    <row r="1051" spans="1:9" ht="13" x14ac:dyDescent="0.3">
      <c r="A1051" s="36" t="s">
        <v>23</v>
      </c>
      <c r="B1051" s="13" t="s">
        <v>1</v>
      </c>
      <c r="C1051" s="19">
        <f t="shared" si="35"/>
        <v>1985</v>
      </c>
    </row>
    <row r="1052" spans="1:9" x14ac:dyDescent="0.25">
      <c r="A1052" s="10"/>
      <c r="B1052" s="14" t="s">
        <v>2</v>
      </c>
      <c r="C1052" s="19">
        <f t="shared" si="35"/>
        <v>1985</v>
      </c>
    </row>
    <row r="1053" spans="1:9" x14ac:dyDescent="0.25">
      <c r="A1053" s="32" t="s">
        <v>24</v>
      </c>
      <c r="B1053" s="13" t="s">
        <v>1</v>
      </c>
      <c r="C1053" s="19">
        <f>C1055+C1057+C1059+C1061+C1063+C1065+C1067+C1069+C1071+C1073+C1075+C1077</f>
        <v>1985</v>
      </c>
    </row>
    <row r="1054" spans="1:9" x14ac:dyDescent="0.25">
      <c r="A1054" s="10"/>
      <c r="B1054" s="14" t="s">
        <v>2</v>
      </c>
      <c r="C1054" s="19">
        <f>C1056+C1058+C1060+C1062+C1064+C1066+C1068+C1070+C1072+C1074+C1076+C1078</f>
        <v>1985</v>
      </c>
    </row>
    <row r="1055" spans="1:9" s="103" customFormat="1" ht="31.5" customHeight="1" x14ac:dyDescent="0.25">
      <c r="A1055" s="312" t="s">
        <v>98</v>
      </c>
      <c r="B1055" s="111" t="s">
        <v>1</v>
      </c>
      <c r="C1055" s="94">
        <v>476</v>
      </c>
    </row>
    <row r="1056" spans="1:9" s="103" customFormat="1" x14ac:dyDescent="0.25">
      <c r="A1056" s="160"/>
      <c r="B1056" s="92" t="s">
        <v>2</v>
      </c>
      <c r="C1056" s="94">
        <v>476</v>
      </c>
    </row>
    <row r="1057" spans="1:3" s="103" customFormat="1" ht="32.25" customHeight="1" x14ac:dyDescent="0.25">
      <c r="A1057" s="317" t="s">
        <v>372</v>
      </c>
      <c r="B1057" s="111" t="s">
        <v>1</v>
      </c>
      <c r="C1057" s="94">
        <v>179</v>
      </c>
    </row>
    <row r="1058" spans="1:3" s="103" customFormat="1" x14ac:dyDescent="0.25">
      <c r="A1058" s="160"/>
      <c r="B1058" s="92" t="s">
        <v>2</v>
      </c>
      <c r="C1058" s="94">
        <v>179</v>
      </c>
    </row>
    <row r="1059" spans="1:3" s="103" customFormat="1" ht="19.5" customHeight="1" x14ac:dyDescent="0.25">
      <c r="A1059" s="379" t="s">
        <v>373</v>
      </c>
      <c r="B1059" s="111" t="s">
        <v>1</v>
      </c>
      <c r="C1059" s="94">
        <v>167</v>
      </c>
    </row>
    <row r="1060" spans="1:3" s="103" customFormat="1" x14ac:dyDescent="0.25">
      <c r="A1060" s="160"/>
      <c r="B1060" s="92" t="s">
        <v>2</v>
      </c>
      <c r="C1060" s="94">
        <v>167</v>
      </c>
    </row>
    <row r="1061" spans="1:3" s="103" customFormat="1" ht="19.5" customHeight="1" x14ac:dyDescent="0.25">
      <c r="A1061" s="379" t="s">
        <v>374</v>
      </c>
      <c r="B1061" s="111" t="s">
        <v>1</v>
      </c>
      <c r="C1061" s="94">
        <v>72</v>
      </c>
    </row>
    <row r="1062" spans="1:3" s="103" customFormat="1" x14ac:dyDescent="0.25">
      <c r="A1062" s="160"/>
      <c r="B1062" s="92" t="s">
        <v>2</v>
      </c>
      <c r="C1062" s="94">
        <v>72</v>
      </c>
    </row>
    <row r="1063" spans="1:3" s="103" customFormat="1" ht="45.75" customHeight="1" x14ac:dyDescent="0.3">
      <c r="A1063" s="364" t="s">
        <v>375</v>
      </c>
      <c r="B1063" s="111" t="s">
        <v>1</v>
      </c>
      <c r="C1063" s="94">
        <v>149</v>
      </c>
    </row>
    <row r="1064" spans="1:3" s="103" customFormat="1" x14ac:dyDescent="0.25">
      <c r="A1064" s="160"/>
      <c r="B1064" s="92" t="s">
        <v>2</v>
      </c>
      <c r="C1064" s="94">
        <v>149</v>
      </c>
    </row>
    <row r="1065" spans="1:3" s="103" customFormat="1" ht="59.25" customHeight="1" x14ac:dyDescent="0.25">
      <c r="A1065" s="312" t="s">
        <v>376</v>
      </c>
      <c r="B1065" s="111" t="s">
        <v>1</v>
      </c>
      <c r="C1065" s="94">
        <v>58</v>
      </c>
    </row>
    <row r="1066" spans="1:3" s="103" customFormat="1" x14ac:dyDescent="0.25">
      <c r="A1066" s="160"/>
      <c r="B1066" s="92" t="s">
        <v>2</v>
      </c>
      <c r="C1066" s="94">
        <v>58</v>
      </c>
    </row>
    <row r="1067" spans="1:3" s="103" customFormat="1" ht="45.75" customHeight="1" x14ac:dyDescent="0.3">
      <c r="A1067" s="364" t="s">
        <v>377</v>
      </c>
      <c r="B1067" s="111" t="s">
        <v>1</v>
      </c>
      <c r="C1067" s="94">
        <v>138</v>
      </c>
    </row>
    <row r="1068" spans="1:3" s="103" customFormat="1" x14ac:dyDescent="0.25">
      <c r="A1068" s="160"/>
      <c r="B1068" s="92" t="s">
        <v>2</v>
      </c>
      <c r="C1068" s="48">
        <v>138</v>
      </c>
    </row>
    <row r="1069" spans="1:3" s="103" customFormat="1" ht="58.5" customHeight="1" x14ac:dyDescent="0.3">
      <c r="A1069" s="364" t="s">
        <v>378</v>
      </c>
      <c r="B1069" s="111" t="s">
        <v>1</v>
      </c>
      <c r="C1069" s="94">
        <v>153</v>
      </c>
    </row>
    <row r="1070" spans="1:3" s="103" customFormat="1" x14ac:dyDescent="0.25">
      <c r="A1070" s="160"/>
      <c r="B1070" s="92" t="s">
        <v>2</v>
      </c>
      <c r="C1070" s="94">
        <v>153</v>
      </c>
    </row>
    <row r="1071" spans="1:3" s="103" customFormat="1" ht="45.75" customHeight="1" x14ac:dyDescent="0.25">
      <c r="A1071" s="378" t="s">
        <v>379</v>
      </c>
      <c r="B1071" s="111" t="s">
        <v>1</v>
      </c>
      <c r="C1071" s="94">
        <v>58</v>
      </c>
    </row>
    <row r="1072" spans="1:3" s="103" customFormat="1" x14ac:dyDescent="0.25">
      <c r="A1072" s="160"/>
      <c r="B1072" s="92" t="s">
        <v>2</v>
      </c>
      <c r="C1072" s="94">
        <v>58</v>
      </c>
    </row>
    <row r="1073" spans="1:9" s="103" customFormat="1" ht="59.25" customHeight="1" x14ac:dyDescent="0.3">
      <c r="A1073" s="364" t="s">
        <v>380</v>
      </c>
      <c r="B1073" s="111" t="s">
        <v>1</v>
      </c>
      <c r="C1073" s="94">
        <v>58</v>
      </c>
    </row>
    <row r="1074" spans="1:9" s="103" customFormat="1" x14ac:dyDescent="0.25">
      <c r="A1074" s="160"/>
      <c r="B1074" s="92" t="s">
        <v>2</v>
      </c>
      <c r="C1074" s="94">
        <v>58</v>
      </c>
    </row>
    <row r="1075" spans="1:9" s="103" customFormat="1" ht="74.25" customHeight="1" x14ac:dyDescent="0.25">
      <c r="A1075" s="380" t="s">
        <v>381</v>
      </c>
      <c r="B1075" s="111" t="s">
        <v>1</v>
      </c>
      <c r="C1075" s="94">
        <v>68</v>
      </c>
    </row>
    <row r="1076" spans="1:9" s="103" customFormat="1" x14ac:dyDescent="0.25">
      <c r="A1076" s="160"/>
      <c r="B1076" s="92" t="s">
        <v>2</v>
      </c>
      <c r="C1076" s="94">
        <v>68</v>
      </c>
    </row>
    <row r="1077" spans="1:9" s="103" customFormat="1" ht="132" customHeight="1" x14ac:dyDescent="0.25">
      <c r="A1077" s="380" t="s">
        <v>426</v>
      </c>
      <c r="B1077" s="111" t="s">
        <v>1</v>
      </c>
      <c r="C1077" s="94">
        <v>409</v>
      </c>
    </row>
    <row r="1078" spans="1:9" s="103" customFormat="1" x14ac:dyDescent="0.25">
      <c r="A1078" s="160"/>
      <c r="B1078" s="92" t="s">
        <v>2</v>
      </c>
      <c r="C1078" s="48">
        <v>409</v>
      </c>
    </row>
    <row r="1079" spans="1:9" ht="13" x14ac:dyDescent="0.3">
      <c r="A1079" s="176" t="s">
        <v>35</v>
      </c>
      <c r="B1079" s="177"/>
      <c r="C1079" s="178"/>
      <c r="D1079" s="126"/>
      <c r="E1079" s="127"/>
      <c r="F1079" s="126"/>
      <c r="G1079" s="126"/>
      <c r="H1079" s="126"/>
      <c r="I1079" s="126"/>
    </row>
    <row r="1080" spans="1:9" ht="13" x14ac:dyDescent="0.3">
      <c r="A1080" s="152" t="s">
        <v>14</v>
      </c>
      <c r="B1080" s="62" t="s">
        <v>1</v>
      </c>
      <c r="C1080" s="48">
        <f t="shared" ref="C1080:C1083" si="36">C1082</f>
        <v>90</v>
      </c>
      <c r="D1080" s="128"/>
      <c r="E1080" s="128"/>
      <c r="F1080" s="128"/>
      <c r="G1080" s="128"/>
      <c r="H1080" s="128"/>
      <c r="I1080" s="128"/>
    </row>
    <row r="1081" spans="1:9" x14ac:dyDescent="0.25">
      <c r="A1081" s="22" t="s">
        <v>48</v>
      </c>
      <c r="B1081" s="14" t="s">
        <v>2</v>
      </c>
      <c r="C1081" s="48">
        <f t="shared" si="36"/>
        <v>90</v>
      </c>
    </row>
    <row r="1082" spans="1:9" ht="13" x14ac:dyDescent="0.3">
      <c r="A1082" s="146" t="s">
        <v>28</v>
      </c>
      <c r="B1082" s="13" t="s">
        <v>1</v>
      </c>
      <c r="C1082" s="28">
        <f t="shared" si="36"/>
        <v>90</v>
      </c>
    </row>
    <row r="1083" spans="1:9" ht="13" x14ac:dyDescent="0.3">
      <c r="A1083" s="22" t="s">
        <v>49</v>
      </c>
      <c r="B1083" s="14" t="s">
        <v>2</v>
      </c>
      <c r="C1083" s="28">
        <f t="shared" si="36"/>
        <v>90</v>
      </c>
    </row>
    <row r="1084" spans="1:9" ht="13" x14ac:dyDescent="0.3">
      <c r="A1084" s="12" t="s">
        <v>10</v>
      </c>
      <c r="B1084" s="6" t="s">
        <v>1</v>
      </c>
      <c r="C1084" s="19">
        <f>C1086</f>
        <v>90</v>
      </c>
      <c r="D1084" s="45"/>
      <c r="E1084" s="45"/>
      <c r="F1084" s="45"/>
      <c r="G1084" s="45"/>
      <c r="H1084" s="45"/>
      <c r="I1084" s="45"/>
    </row>
    <row r="1085" spans="1:9" ht="13" x14ac:dyDescent="0.3">
      <c r="A1085" s="11"/>
      <c r="B1085" s="7" t="s">
        <v>2</v>
      </c>
      <c r="C1085" s="19">
        <f>C1087</f>
        <v>90</v>
      </c>
      <c r="D1085" s="45"/>
      <c r="E1085" s="45"/>
      <c r="F1085" s="45"/>
      <c r="G1085" s="45"/>
      <c r="H1085" s="45"/>
      <c r="I1085" s="45"/>
    </row>
    <row r="1086" spans="1:9" s="69" customFormat="1" ht="13" x14ac:dyDescent="0.3">
      <c r="A1086" s="32" t="s">
        <v>24</v>
      </c>
      <c r="B1086" s="29" t="s">
        <v>1</v>
      </c>
      <c r="C1086" s="28">
        <f>C1088+C1092</f>
        <v>90</v>
      </c>
      <c r="D1086" s="74"/>
      <c r="E1086" s="74"/>
      <c r="F1086" s="74"/>
      <c r="G1086" s="74"/>
      <c r="H1086" s="74"/>
      <c r="I1086" s="74"/>
    </row>
    <row r="1087" spans="1:9" s="69" customFormat="1" ht="13" x14ac:dyDescent="0.3">
      <c r="A1087" s="33"/>
      <c r="B1087" s="31" t="s">
        <v>2</v>
      </c>
      <c r="C1087" s="28">
        <f>C1089+C1093</f>
        <v>90</v>
      </c>
      <c r="D1087" s="74"/>
      <c r="E1087" s="74"/>
      <c r="F1087" s="74"/>
      <c r="G1087" s="74"/>
      <c r="H1087" s="74"/>
      <c r="I1087" s="74"/>
    </row>
    <row r="1088" spans="1:9" s="69" customFormat="1" ht="13" x14ac:dyDescent="0.3">
      <c r="A1088" s="65" t="s">
        <v>103</v>
      </c>
      <c r="B1088" s="29" t="s">
        <v>1</v>
      </c>
      <c r="C1088" s="28">
        <f t="shared" ref="C1088:C1089" si="37">C1090</f>
        <v>20</v>
      </c>
      <c r="D1088" s="74"/>
      <c r="E1088" s="74"/>
      <c r="F1088" s="74"/>
      <c r="G1088" s="74"/>
      <c r="H1088" s="74"/>
      <c r="I1088" s="74"/>
    </row>
    <row r="1089" spans="1:9" s="69" customFormat="1" ht="13" x14ac:dyDescent="0.3">
      <c r="A1089" s="33"/>
      <c r="B1089" s="31" t="s">
        <v>2</v>
      </c>
      <c r="C1089" s="28">
        <f t="shared" si="37"/>
        <v>20</v>
      </c>
      <c r="D1089" s="74"/>
      <c r="E1089" s="74"/>
      <c r="F1089" s="74"/>
      <c r="G1089" s="74"/>
      <c r="H1089" s="74"/>
      <c r="I1089" s="74"/>
    </row>
    <row r="1090" spans="1:9" s="99" customFormat="1" ht="17.25" customHeight="1" x14ac:dyDescent="0.25">
      <c r="A1090" s="352" t="s">
        <v>178</v>
      </c>
      <c r="B1090" s="151" t="s">
        <v>1</v>
      </c>
      <c r="C1090" s="97">
        <v>20</v>
      </c>
      <c r="D1090" s="91"/>
      <c r="E1090" s="91"/>
      <c r="F1090" s="91"/>
      <c r="G1090" s="91"/>
      <c r="H1090" s="91"/>
      <c r="I1090" s="91"/>
    </row>
    <row r="1091" spans="1:9" s="99" customFormat="1" x14ac:dyDescent="0.25">
      <c r="A1091" s="84"/>
      <c r="B1091" s="73" t="s">
        <v>2</v>
      </c>
      <c r="C1091" s="97">
        <v>20</v>
      </c>
      <c r="D1091" s="91"/>
      <c r="E1091" s="91"/>
      <c r="F1091" s="91"/>
      <c r="G1091" s="91"/>
      <c r="H1091" s="91"/>
      <c r="I1091" s="91"/>
    </row>
    <row r="1092" spans="1:9" s="69" customFormat="1" ht="13" x14ac:dyDescent="0.3">
      <c r="A1092" s="174" t="s">
        <v>104</v>
      </c>
      <c r="B1092" s="29" t="s">
        <v>1</v>
      </c>
      <c r="C1092" s="30">
        <f t="shared" ref="C1092:C1093" si="38">C1094</f>
        <v>70</v>
      </c>
      <c r="D1092" s="74"/>
      <c r="E1092" s="74"/>
      <c r="F1092" s="74"/>
      <c r="G1092" s="74"/>
      <c r="H1092" s="74"/>
      <c r="I1092" s="74"/>
    </row>
    <row r="1093" spans="1:9" s="69" customFormat="1" ht="13" x14ac:dyDescent="0.3">
      <c r="A1093" s="33"/>
      <c r="B1093" s="31" t="s">
        <v>2</v>
      </c>
      <c r="C1093" s="30">
        <f t="shared" si="38"/>
        <v>70</v>
      </c>
      <c r="D1093" s="74"/>
      <c r="E1093" s="74"/>
      <c r="F1093" s="74"/>
      <c r="G1093" s="74"/>
      <c r="H1093" s="74"/>
      <c r="I1093" s="74"/>
    </row>
    <row r="1094" spans="1:9" s="99" customFormat="1" ht="33.75" customHeight="1" x14ac:dyDescent="0.25">
      <c r="A1094" s="381" t="s">
        <v>386</v>
      </c>
      <c r="B1094" s="151" t="s">
        <v>1</v>
      </c>
      <c r="C1094" s="97">
        <v>70</v>
      </c>
      <c r="D1094" s="91"/>
      <c r="E1094" s="91"/>
      <c r="F1094" s="91"/>
      <c r="G1094" s="91"/>
      <c r="H1094" s="91"/>
      <c r="I1094" s="91"/>
    </row>
    <row r="1095" spans="1:9" s="99" customFormat="1" x14ac:dyDescent="0.25">
      <c r="A1095" s="84"/>
      <c r="B1095" s="73" t="s">
        <v>2</v>
      </c>
      <c r="C1095" s="97">
        <v>70</v>
      </c>
      <c r="D1095" s="91"/>
      <c r="E1095" s="91"/>
      <c r="F1095" s="91"/>
      <c r="G1095" s="91"/>
      <c r="H1095" s="91"/>
      <c r="I1095" s="91"/>
    </row>
    <row r="1096" spans="1:9" ht="13" x14ac:dyDescent="0.3">
      <c r="A1096" s="493" t="s">
        <v>40</v>
      </c>
      <c r="B1096" s="494"/>
      <c r="C1096" s="495"/>
      <c r="E1096" s="46"/>
    </row>
    <row r="1097" spans="1:9" x14ac:dyDescent="0.25">
      <c r="A1097" s="20" t="s">
        <v>14</v>
      </c>
      <c r="B1097" s="5" t="s">
        <v>1</v>
      </c>
      <c r="C1097" s="70">
        <f t="shared" ref="C1097:C1104" si="39">C1099</f>
        <v>2276</v>
      </c>
    </row>
    <row r="1098" spans="1:9" x14ac:dyDescent="0.25">
      <c r="A1098" s="22" t="s">
        <v>15</v>
      </c>
      <c r="B1098" s="7" t="s">
        <v>2</v>
      </c>
      <c r="C1098" s="70">
        <f t="shared" si="39"/>
        <v>2276</v>
      </c>
    </row>
    <row r="1099" spans="1:9" ht="13" x14ac:dyDescent="0.3">
      <c r="A1099" s="26" t="s">
        <v>61</v>
      </c>
      <c r="B1099" s="13" t="s">
        <v>1</v>
      </c>
      <c r="C1099" s="30">
        <f t="shared" si="39"/>
        <v>2276</v>
      </c>
    </row>
    <row r="1100" spans="1:9" ht="13" x14ac:dyDescent="0.3">
      <c r="A1100" s="9" t="s">
        <v>20</v>
      </c>
      <c r="B1100" s="14" t="s">
        <v>2</v>
      </c>
      <c r="C1100" s="30">
        <f t="shared" si="39"/>
        <v>2276</v>
      </c>
    </row>
    <row r="1101" spans="1:9" ht="13" x14ac:dyDescent="0.3">
      <c r="A1101" s="12" t="s">
        <v>10</v>
      </c>
      <c r="B1101" s="6" t="s">
        <v>1</v>
      </c>
      <c r="C1101" s="70">
        <f t="shared" si="39"/>
        <v>2276</v>
      </c>
    </row>
    <row r="1102" spans="1:9" ht="13" x14ac:dyDescent="0.3">
      <c r="A1102" s="11"/>
      <c r="B1102" s="7" t="s">
        <v>2</v>
      </c>
      <c r="C1102" s="70">
        <f t="shared" si="39"/>
        <v>2276</v>
      </c>
    </row>
    <row r="1103" spans="1:9" ht="13" x14ac:dyDescent="0.3">
      <c r="A1103" s="76" t="s">
        <v>23</v>
      </c>
      <c r="B1103" s="6" t="s">
        <v>1</v>
      </c>
      <c r="C1103" s="70">
        <f t="shared" si="39"/>
        <v>2276</v>
      </c>
    </row>
    <row r="1104" spans="1:9" x14ac:dyDescent="0.25">
      <c r="A1104" s="10"/>
      <c r="B1104" s="7" t="s">
        <v>2</v>
      </c>
      <c r="C1104" s="70">
        <f t="shared" si="39"/>
        <v>2276</v>
      </c>
    </row>
    <row r="1105" spans="1:3" s="69" customFormat="1" ht="13" x14ac:dyDescent="0.3">
      <c r="A1105" s="88" t="s">
        <v>24</v>
      </c>
      <c r="B1105" s="29" t="s">
        <v>1</v>
      </c>
      <c r="C1105" s="30">
        <f>C1107+C1121+C1125+C1133+C1137+C1141+C1149+C1159</f>
        <v>2276</v>
      </c>
    </row>
    <row r="1106" spans="1:3" s="69" customFormat="1" ht="12" customHeight="1" x14ac:dyDescent="0.3">
      <c r="A1106" s="33"/>
      <c r="B1106" s="31" t="s">
        <v>2</v>
      </c>
      <c r="C1106" s="30">
        <f>C1108+C1122+C1126+C1134+C1138+C1142+C1150+C1160</f>
        <v>2276</v>
      </c>
    </row>
    <row r="1107" spans="1:3" s="69" customFormat="1" ht="13" x14ac:dyDescent="0.3">
      <c r="A1107" s="88" t="s">
        <v>188</v>
      </c>
      <c r="B1107" s="29" t="s">
        <v>1</v>
      </c>
      <c r="C1107" s="28">
        <f>C1109+C1111+C1113+C1115+C1117+C1119</f>
        <v>713</v>
      </c>
    </row>
    <row r="1108" spans="1:3" s="69" customFormat="1" ht="13" x14ac:dyDescent="0.3">
      <c r="A1108" s="33"/>
      <c r="B1108" s="31" t="s">
        <v>2</v>
      </c>
      <c r="C1108" s="28">
        <f>C1110+C1112+C1114+C1116+C1118+C1120</f>
        <v>713</v>
      </c>
    </row>
    <row r="1109" spans="1:3" s="103" customFormat="1" ht="18" customHeight="1" x14ac:dyDescent="0.25">
      <c r="A1109" s="360" t="s">
        <v>194</v>
      </c>
      <c r="B1109" s="111" t="s">
        <v>1</v>
      </c>
      <c r="C1109" s="94">
        <v>226</v>
      </c>
    </row>
    <row r="1110" spans="1:3" s="103" customFormat="1" x14ac:dyDescent="0.25">
      <c r="A1110" s="160"/>
      <c r="B1110" s="92" t="s">
        <v>2</v>
      </c>
      <c r="C1110" s="94">
        <v>226</v>
      </c>
    </row>
    <row r="1111" spans="1:3" s="103" customFormat="1" ht="14" x14ac:dyDescent="0.25">
      <c r="A1111" s="360" t="s">
        <v>195</v>
      </c>
      <c r="B1111" s="111" t="s">
        <v>1</v>
      </c>
      <c r="C1111" s="94">
        <v>83</v>
      </c>
    </row>
    <row r="1112" spans="1:3" s="103" customFormat="1" x14ac:dyDescent="0.25">
      <c r="A1112" s="160"/>
      <c r="B1112" s="92" t="s">
        <v>2</v>
      </c>
      <c r="C1112" s="94">
        <v>83</v>
      </c>
    </row>
    <row r="1113" spans="1:3" s="103" customFormat="1" ht="14" x14ac:dyDescent="0.25">
      <c r="A1113" s="360" t="s">
        <v>196</v>
      </c>
      <c r="B1113" s="111" t="s">
        <v>1</v>
      </c>
      <c r="C1113" s="94">
        <v>95</v>
      </c>
    </row>
    <row r="1114" spans="1:3" s="103" customFormat="1" x14ac:dyDescent="0.25">
      <c r="A1114" s="160"/>
      <c r="B1114" s="92" t="s">
        <v>2</v>
      </c>
      <c r="C1114" s="94">
        <v>95</v>
      </c>
    </row>
    <row r="1115" spans="1:3" s="103" customFormat="1" ht="14" x14ac:dyDescent="0.25">
      <c r="A1115" s="360" t="s">
        <v>197</v>
      </c>
      <c r="B1115" s="111" t="s">
        <v>1</v>
      </c>
      <c r="C1115" s="94">
        <v>95</v>
      </c>
    </row>
    <row r="1116" spans="1:3" s="103" customFormat="1" x14ac:dyDescent="0.25">
      <c r="A1116" s="160"/>
      <c r="B1116" s="92" t="s">
        <v>2</v>
      </c>
      <c r="C1116" s="94">
        <v>95</v>
      </c>
    </row>
    <row r="1117" spans="1:3" s="103" customFormat="1" ht="14" x14ac:dyDescent="0.25">
      <c r="A1117" s="360" t="s">
        <v>198</v>
      </c>
      <c r="B1117" s="111" t="s">
        <v>1</v>
      </c>
      <c r="C1117" s="94">
        <v>113</v>
      </c>
    </row>
    <row r="1118" spans="1:3" s="103" customFormat="1" x14ac:dyDescent="0.25">
      <c r="A1118" s="160"/>
      <c r="B1118" s="92" t="s">
        <v>2</v>
      </c>
      <c r="C1118" s="94">
        <v>113</v>
      </c>
    </row>
    <row r="1119" spans="1:3" s="103" customFormat="1" ht="14" x14ac:dyDescent="0.25">
      <c r="A1119" s="360" t="s">
        <v>199</v>
      </c>
      <c r="B1119" s="111" t="s">
        <v>1</v>
      </c>
      <c r="C1119" s="94">
        <v>101</v>
      </c>
    </row>
    <row r="1120" spans="1:3" s="103" customFormat="1" x14ac:dyDescent="0.25">
      <c r="A1120" s="160"/>
      <c r="B1120" s="92" t="s">
        <v>2</v>
      </c>
      <c r="C1120" s="48">
        <v>101</v>
      </c>
    </row>
    <row r="1121" spans="1:3" s="69" customFormat="1" ht="14" x14ac:dyDescent="0.3">
      <c r="A1121" s="273" t="s">
        <v>202</v>
      </c>
      <c r="B1121" s="29" t="s">
        <v>1</v>
      </c>
      <c r="C1121" s="28">
        <f>C1123</f>
        <v>280</v>
      </c>
    </row>
    <row r="1122" spans="1:3" s="69" customFormat="1" ht="13" x14ac:dyDescent="0.3">
      <c r="A1122" s="33"/>
      <c r="B1122" s="31" t="s">
        <v>2</v>
      </c>
      <c r="C1122" s="28">
        <f>C1124</f>
        <v>280</v>
      </c>
    </row>
    <row r="1123" spans="1:3" s="103" customFormat="1" ht="57" customHeight="1" x14ac:dyDescent="0.25">
      <c r="A1123" s="380" t="s">
        <v>201</v>
      </c>
      <c r="B1123" s="111" t="s">
        <v>1</v>
      </c>
      <c r="C1123" s="94">
        <v>280</v>
      </c>
    </row>
    <row r="1124" spans="1:3" s="103" customFormat="1" x14ac:dyDescent="0.25">
      <c r="A1124" s="160"/>
      <c r="B1124" s="92" t="s">
        <v>2</v>
      </c>
      <c r="C1124" s="94">
        <v>280</v>
      </c>
    </row>
    <row r="1125" spans="1:3" s="69" customFormat="1" ht="13" x14ac:dyDescent="0.3">
      <c r="A1125" s="88" t="s">
        <v>234</v>
      </c>
      <c r="B1125" s="29" t="s">
        <v>1</v>
      </c>
      <c r="C1125" s="30">
        <f>C1127+C1129+C1131</f>
        <v>230</v>
      </c>
    </row>
    <row r="1126" spans="1:3" s="69" customFormat="1" ht="13" x14ac:dyDescent="0.3">
      <c r="A1126" s="33"/>
      <c r="B1126" s="31" t="s">
        <v>2</v>
      </c>
      <c r="C1126" s="30">
        <f>C1128+C1130+C1132</f>
        <v>230</v>
      </c>
    </row>
    <row r="1127" spans="1:3" s="103" customFormat="1" ht="19.5" customHeight="1" x14ac:dyDescent="0.25">
      <c r="A1127" s="287" t="s">
        <v>62</v>
      </c>
      <c r="B1127" s="111" t="s">
        <v>1</v>
      </c>
      <c r="C1127" s="94">
        <v>120</v>
      </c>
    </row>
    <row r="1128" spans="1:3" s="103" customFormat="1" x14ac:dyDescent="0.25">
      <c r="A1128" s="160"/>
      <c r="B1128" s="92" t="s">
        <v>2</v>
      </c>
      <c r="C1128" s="94">
        <v>120</v>
      </c>
    </row>
    <row r="1129" spans="1:3" s="103" customFormat="1" x14ac:dyDescent="0.25">
      <c r="A1129" s="287" t="s">
        <v>63</v>
      </c>
      <c r="B1129" s="111" t="s">
        <v>1</v>
      </c>
      <c r="C1129" s="94">
        <v>53</v>
      </c>
    </row>
    <row r="1130" spans="1:3" s="103" customFormat="1" x14ac:dyDescent="0.25">
      <c r="A1130" s="160"/>
      <c r="B1130" s="92" t="s">
        <v>2</v>
      </c>
      <c r="C1130" s="94">
        <v>53</v>
      </c>
    </row>
    <row r="1131" spans="1:3" s="103" customFormat="1" ht="38.5" x14ac:dyDescent="0.3">
      <c r="A1131" s="290" t="s">
        <v>440</v>
      </c>
      <c r="B1131" s="259" t="s">
        <v>1</v>
      </c>
      <c r="C1131" s="94">
        <v>57</v>
      </c>
    </row>
    <row r="1132" spans="1:3" s="103" customFormat="1" ht="14.25" customHeight="1" x14ac:dyDescent="0.25">
      <c r="A1132" s="160"/>
      <c r="B1132" s="92" t="s">
        <v>2</v>
      </c>
      <c r="C1132" s="94">
        <v>57</v>
      </c>
    </row>
    <row r="1133" spans="1:3" s="69" customFormat="1" ht="26" x14ac:dyDescent="0.3">
      <c r="A1133" s="174" t="s">
        <v>213</v>
      </c>
      <c r="B1133" s="29" t="s">
        <v>1</v>
      </c>
      <c r="C1133" s="30">
        <f>C1135</f>
        <v>178</v>
      </c>
    </row>
    <row r="1134" spans="1:3" s="69" customFormat="1" ht="13" x14ac:dyDescent="0.3">
      <c r="A1134" s="33"/>
      <c r="B1134" s="31" t="s">
        <v>2</v>
      </c>
      <c r="C1134" s="30">
        <f>C1136</f>
        <v>178</v>
      </c>
    </row>
    <row r="1135" spans="1:3" s="103" customFormat="1" ht="78.75" customHeight="1" x14ac:dyDescent="0.25">
      <c r="A1135" s="287" t="s">
        <v>212</v>
      </c>
      <c r="B1135" s="111" t="s">
        <v>1</v>
      </c>
      <c r="C1135" s="94">
        <v>178</v>
      </c>
    </row>
    <row r="1136" spans="1:3" s="103" customFormat="1" x14ac:dyDescent="0.25">
      <c r="A1136" s="160"/>
      <c r="B1136" s="92" t="s">
        <v>2</v>
      </c>
      <c r="C1136" s="48">
        <v>178</v>
      </c>
    </row>
    <row r="1137" spans="1:3" s="103" customFormat="1" ht="14" x14ac:dyDescent="0.3">
      <c r="A1137" s="275" t="s">
        <v>236</v>
      </c>
      <c r="B1137" s="29" t="s">
        <v>1</v>
      </c>
      <c r="C1137" s="28">
        <f>C1139</f>
        <v>200</v>
      </c>
    </row>
    <row r="1138" spans="1:3" s="103" customFormat="1" ht="13" x14ac:dyDescent="0.3">
      <c r="A1138" s="160"/>
      <c r="B1138" s="31" t="s">
        <v>2</v>
      </c>
      <c r="C1138" s="28">
        <f>C1140</f>
        <v>200</v>
      </c>
    </row>
    <row r="1139" spans="1:3" s="103" customFormat="1" ht="93" x14ac:dyDescent="0.35">
      <c r="A1139" s="382" t="s">
        <v>235</v>
      </c>
      <c r="B1139" s="111" t="s">
        <v>1</v>
      </c>
      <c r="C1139" s="94">
        <v>200</v>
      </c>
    </row>
    <row r="1140" spans="1:3" s="103" customFormat="1" x14ac:dyDescent="0.25">
      <c r="A1140" s="160"/>
      <c r="B1140" s="92" t="s">
        <v>2</v>
      </c>
      <c r="C1140" s="94">
        <v>200</v>
      </c>
    </row>
    <row r="1141" spans="1:3" s="103" customFormat="1" ht="14" x14ac:dyDescent="0.3">
      <c r="A1141" s="260" t="s">
        <v>369</v>
      </c>
      <c r="B1141" s="212" t="s">
        <v>1</v>
      </c>
      <c r="C1141" s="242">
        <f>C1143+C1145+C1147</f>
        <v>188</v>
      </c>
    </row>
    <row r="1142" spans="1:3" s="103" customFormat="1" ht="14" x14ac:dyDescent="0.3">
      <c r="A1142" s="255"/>
      <c r="B1142" s="214" t="s">
        <v>2</v>
      </c>
      <c r="C1142" s="242">
        <f>C1144+C1146+C1148</f>
        <v>188</v>
      </c>
    </row>
    <row r="1143" spans="1:3" s="103" customFormat="1" ht="28" x14ac:dyDescent="0.25">
      <c r="A1143" s="383" t="s">
        <v>135</v>
      </c>
      <c r="B1143" s="111" t="s">
        <v>1</v>
      </c>
      <c r="C1143" s="94">
        <v>28</v>
      </c>
    </row>
    <row r="1144" spans="1:3" s="103" customFormat="1" x14ac:dyDescent="0.25">
      <c r="A1144" s="160"/>
      <c r="B1144" s="92" t="s">
        <v>2</v>
      </c>
      <c r="C1144" s="94">
        <v>28</v>
      </c>
    </row>
    <row r="1145" spans="1:3" s="103" customFormat="1" ht="50" x14ac:dyDescent="0.25">
      <c r="A1145" s="306" t="s">
        <v>241</v>
      </c>
      <c r="B1145" s="111" t="s">
        <v>1</v>
      </c>
      <c r="C1145" s="94">
        <v>40</v>
      </c>
    </row>
    <row r="1146" spans="1:3" s="103" customFormat="1" x14ac:dyDescent="0.25">
      <c r="A1146" s="160"/>
      <c r="B1146" s="92" t="s">
        <v>2</v>
      </c>
      <c r="C1146" s="94">
        <v>40</v>
      </c>
    </row>
    <row r="1147" spans="1:3" s="103" customFormat="1" ht="14" x14ac:dyDescent="0.25">
      <c r="A1147" s="378" t="s">
        <v>242</v>
      </c>
      <c r="B1147" s="111" t="s">
        <v>1</v>
      </c>
      <c r="C1147" s="94">
        <v>120</v>
      </c>
    </row>
    <row r="1148" spans="1:3" s="103" customFormat="1" x14ac:dyDescent="0.25">
      <c r="A1148" s="160"/>
      <c r="B1148" s="92" t="s">
        <v>2</v>
      </c>
      <c r="C1148" s="94">
        <v>120</v>
      </c>
    </row>
    <row r="1149" spans="1:3" s="99" customFormat="1" ht="14" x14ac:dyDescent="0.3">
      <c r="A1149" s="241" t="s">
        <v>370</v>
      </c>
      <c r="B1149" s="238" t="s">
        <v>1</v>
      </c>
      <c r="C1149" s="242">
        <f>C1151+C1153+C1155+C1157</f>
        <v>199</v>
      </c>
    </row>
    <row r="1150" spans="1:3" s="99" customFormat="1" ht="14" x14ac:dyDescent="0.3">
      <c r="A1150" s="243"/>
      <c r="B1150" s="239" t="s">
        <v>2</v>
      </c>
      <c r="C1150" s="242">
        <f>C1152+C1154+C1156+C1158</f>
        <v>199</v>
      </c>
    </row>
    <row r="1151" spans="1:3" s="99" customFormat="1" ht="28" x14ac:dyDescent="0.25">
      <c r="A1151" s="366" t="s">
        <v>243</v>
      </c>
      <c r="B1151" s="151" t="s">
        <v>1</v>
      </c>
      <c r="C1151" s="97">
        <v>140</v>
      </c>
    </row>
    <row r="1152" spans="1:3" s="99" customFormat="1" x14ac:dyDescent="0.25">
      <c r="A1152" s="84"/>
      <c r="B1152" s="73" t="s">
        <v>2</v>
      </c>
      <c r="C1152" s="97">
        <v>140</v>
      </c>
    </row>
    <row r="1153" spans="1:5" s="99" customFormat="1" ht="14" x14ac:dyDescent="0.25">
      <c r="A1153" s="366" t="s">
        <v>244</v>
      </c>
      <c r="B1153" s="151" t="s">
        <v>1</v>
      </c>
      <c r="C1153" s="97">
        <v>9</v>
      </c>
    </row>
    <row r="1154" spans="1:5" s="99" customFormat="1" x14ac:dyDescent="0.25">
      <c r="A1154" s="84"/>
      <c r="B1154" s="73" t="s">
        <v>2</v>
      </c>
      <c r="C1154" s="97">
        <v>9</v>
      </c>
    </row>
    <row r="1155" spans="1:5" s="99" customFormat="1" ht="14" x14ac:dyDescent="0.25">
      <c r="A1155" s="366" t="s">
        <v>245</v>
      </c>
      <c r="B1155" s="151" t="s">
        <v>1</v>
      </c>
      <c r="C1155" s="97">
        <v>30</v>
      </c>
    </row>
    <row r="1156" spans="1:5" s="99" customFormat="1" x14ac:dyDescent="0.25">
      <c r="A1156" s="84"/>
      <c r="B1156" s="73" t="s">
        <v>2</v>
      </c>
      <c r="C1156" s="97">
        <v>30</v>
      </c>
    </row>
    <row r="1157" spans="1:5" s="99" customFormat="1" ht="14" x14ac:dyDescent="0.25">
      <c r="A1157" s="366" t="s">
        <v>246</v>
      </c>
      <c r="B1157" s="151" t="s">
        <v>1</v>
      </c>
      <c r="C1157" s="97">
        <v>20</v>
      </c>
    </row>
    <row r="1158" spans="1:5" s="99" customFormat="1" x14ac:dyDescent="0.25">
      <c r="A1158" s="84"/>
      <c r="B1158" s="73" t="s">
        <v>2</v>
      </c>
      <c r="C1158" s="97">
        <v>20</v>
      </c>
    </row>
    <row r="1159" spans="1:5" s="99" customFormat="1" ht="14" x14ac:dyDescent="0.3">
      <c r="A1159" s="241" t="s">
        <v>371</v>
      </c>
      <c r="B1159" s="238" t="s">
        <v>1</v>
      </c>
      <c r="C1159" s="242">
        <f>C1161+C1163+C1165</f>
        <v>288</v>
      </c>
    </row>
    <row r="1160" spans="1:5" s="99" customFormat="1" ht="14" x14ac:dyDescent="0.3">
      <c r="A1160" s="243"/>
      <c r="B1160" s="239" t="s">
        <v>2</v>
      </c>
      <c r="C1160" s="242">
        <f>C1162+C1164+C1166</f>
        <v>288</v>
      </c>
    </row>
    <row r="1161" spans="1:5" s="99" customFormat="1" ht="31" x14ac:dyDescent="0.25">
      <c r="A1161" s="384" t="s">
        <v>415</v>
      </c>
      <c r="B1161" s="151" t="s">
        <v>1</v>
      </c>
      <c r="C1161" s="97">
        <v>78</v>
      </c>
    </row>
    <row r="1162" spans="1:5" s="99" customFormat="1" x14ac:dyDescent="0.25">
      <c r="A1162" s="84"/>
      <c r="B1162" s="73" t="s">
        <v>2</v>
      </c>
      <c r="C1162" s="97">
        <v>78</v>
      </c>
    </row>
    <row r="1163" spans="1:5" s="99" customFormat="1" ht="31" x14ac:dyDescent="0.25">
      <c r="A1163" s="363" t="s">
        <v>416</v>
      </c>
      <c r="B1163" s="151" t="s">
        <v>1</v>
      </c>
      <c r="C1163" s="97">
        <v>90</v>
      </c>
    </row>
    <row r="1164" spans="1:5" s="99" customFormat="1" x14ac:dyDescent="0.25">
      <c r="A1164" s="84"/>
      <c r="B1164" s="73" t="s">
        <v>2</v>
      </c>
      <c r="C1164" s="97">
        <v>90</v>
      </c>
    </row>
    <row r="1165" spans="1:5" s="99" customFormat="1" ht="31" x14ac:dyDescent="0.25">
      <c r="A1165" s="384" t="s">
        <v>417</v>
      </c>
      <c r="B1165" s="151" t="s">
        <v>1</v>
      </c>
      <c r="C1165" s="97">
        <v>120</v>
      </c>
    </row>
    <row r="1166" spans="1:5" s="99" customFormat="1" x14ac:dyDescent="0.25">
      <c r="A1166" s="84"/>
      <c r="B1166" s="73" t="s">
        <v>2</v>
      </c>
      <c r="C1166" s="97">
        <v>120</v>
      </c>
    </row>
    <row r="1167" spans="1:5" ht="13" x14ac:dyDescent="0.3">
      <c r="A1167" s="510" t="s">
        <v>36</v>
      </c>
      <c r="B1167" s="510"/>
      <c r="C1167" s="510"/>
    </row>
    <row r="1168" spans="1:5" x14ac:dyDescent="0.25">
      <c r="A1168" s="21" t="s">
        <v>14</v>
      </c>
      <c r="B1168" s="13" t="s">
        <v>1</v>
      </c>
      <c r="C1168" s="19">
        <f>C1170+C1182</f>
        <v>946</v>
      </c>
      <c r="E1168" s="71"/>
    </row>
    <row r="1169" spans="1:9" x14ac:dyDescent="0.25">
      <c r="A1169" s="22" t="s">
        <v>15</v>
      </c>
      <c r="B1169" s="14" t="s">
        <v>2</v>
      </c>
      <c r="C1169" s="19">
        <f>C1171+C1183</f>
        <v>946</v>
      </c>
      <c r="E1169" s="71"/>
    </row>
    <row r="1170" spans="1:9" s="71" customFormat="1" ht="13" x14ac:dyDescent="0.3">
      <c r="A1170" s="85" t="s">
        <v>19</v>
      </c>
      <c r="B1170" s="157" t="s">
        <v>1</v>
      </c>
      <c r="C1170" s="28">
        <f t="shared" ref="C1170:C1175" si="40">C1172</f>
        <v>307</v>
      </c>
      <c r="D1170"/>
      <c r="E1170"/>
      <c r="F1170"/>
      <c r="G1170"/>
      <c r="H1170"/>
      <c r="I1170"/>
    </row>
    <row r="1171" spans="1:9" s="71" customFormat="1" ht="13" x14ac:dyDescent="0.3">
      <c r="A1171" s="72" t="s">
        <v>20</v>
      </c>
      <c r="B1171" s="82" t="s">
        <v>2</v>
      </c>
      <c r="C1171" s="28">
        <f t="shared" si="40"/>
        <v>307</v>
      </c>
    </row>
    <row r="1172" spans="1:9" ht="13" x14ac:dyDescent="0.3">
      <c r="A1172" s="12" t="s">
        <v>10</v>
      </c>
      <c r="B1172" s="6" t="s">
        <v>1</v>
      </c>
      <c r="C1172" s="19">
        <f t="shared" si="40"/>
        <v>307</v>
      </c>
    </row>
    <row r="1173" spans="1:9" ht="13" x14ac:dyDescent="0.3">
      <c r="A1173" s="11"/>
      <c r="B1173" s="7" t="s">
        <v>2</v>
      </c>
      <c r="C1173" s="19">
        <f t="shared" si="40"/>
        <v>307</v>
      </c>
    </row>
    <row r="1174" spans="1:9" s="71" customFormat="1" x14ac:dyDescent="0.25">
      <c r="A1174" s="172" t="s">
        <v>24</v>
      </c>
      <c r="B1174" s="62" t="s">
        <v>1</v>
      </c>
      <c r="C1174" s="48">
        <f t="shared" si="40"/>
        <v>307</v>
      </c>
    </row>
    <row r="1175" spans="1:9" s="71" customFormat="1" x14ac:dyDescent="0.25">
      <c r="A1175" s="168"/>
      <c r="B1175" s="42" t="s">
        <v>2</v>
      </c>
      <c r="C1175" s="48">
        <f t="shared" si="40"/>
        <v>307</v>
      </c>
    </row>
    <row r="1176" spans="1:9" s="263" customFormat="1" ht="13" x14ac:dyDescent="0.3">
      <c r="A1176" s="68" t="s">
        <v>298</v>
      </c>
      <c r="B1176" s="261" t="s">
        <v>1</v>
      </c>
      <c r="C1176" s="262">
        <f>C1178+C1180</f>
        <v>307</v>
      </c>
    </row>
    <row r="1177" spans="1:9" s="263" customFormat="1" x14ac:dyDescent="0.25">
      <c r="A1177" s="264"/>
      <c r="B1177" s="265" t="s">
        <v>2</v>
      </c>
      <c r="C1177" s="262">
        <f>C1179+C1181</f>
        <v>307</v>
      </c>
    </row>
    <row r="1178" spans="1:9" s="99" customFormat="1" ht="46.5" customHeight="1" x14ac:dyDescent="0.25">
      <c r="A1178" s="385" t="s">
        <v>247</v>
      </c>
      <c r="B1178" s="151" t="s">
        <v>1</v>
      </c>
      <c r="C1178" s="97">
        <v>157</v>
      </c>
      <c r="D1178" s="91"/>
      <c r="E1178" s="91"/>
      <c r="F1178" s="171"/>
      <c r="G1178" s="97"/>
      <c r="H1178" s="97"/>
    </row>
    <row r="1179" spans="1:9" s="99" customFormat="1" ht="16.5" customHeight="1" x14ac:dyDescent="0.25">
      <c r="A1179" s="175"/>
      <c r="B1179" s="73" t="s">
        <v>2</v>
      </c>
      <c r="C1179" s="97">
        <v>157</v>
      </c>
      <c r="D1179" s="91"/>
      <c r="E1179" s="91"/>
      <c r="F1179" s="171"/>
      <c r="G1179" s="97"/>
      <c r="H1179" s="97"/>
    </row>
    <row r="1180" spans="1:9" s="99" customFormat="1" ht="30" customHeight="1" x14ac:dyDescent="0.25">
      <c r="A1180" s="302" t="s">
        <v>248</v>
      </c>
      <c r="B1180" s="151" t="s">
        <v>1</v>
      </c>
      <c r="C1180" s="97">
        <v>150</v>
      </c>
      <c r="D1180" s="91"/>
      <c r="E1180" s="91"/>
      <c r="F1180" s="171"/>
      <c r="G1180" s="97"/>
      <c r="H1180" s="97"/>
    </row>
    <row r="1181" spans="1:9" s="99" customFormat="1" ht="16.5" customHeight="1" x14ac:dyDescent="0.25">
      <c r="A1181" s="175"/>
      <c r="B1181" s="73" t="s">
        <v>2</v>
      </c>
      <c r="C1181" s="97">
        <v>150</v>
      </c>
      <c r="D1181" s="91"/>
      <c r="E1181" s="91"/>
      <c r="F1181" s="171"/>
      <c r="G1181" s="97"/>
      <c r="H1181" s="97"/>
    </row>
    <row r="1182" spans="1:9" s="103" customFormat="1" ht="13" x14ac:dyDescent="0.3">
      <c r="A1182" s="85" t="s">
        <v>17</v>
      </c>
      <c r="B1182" s="111" t="s">
        <v>1</v>
      </c>
      <c r="C1182" s="30">
        <f t="shared" ref="C1182:C1185" si="41">C1184</f>
        <v>639</v>
      </c>
    </row>
    <row r="1183" spans="1:9" s="103" customFormat="1" ht="13" x14ac:dyDescent="0.3">
      <c r="A1183" s="160" t="s">
        <v>9</v>
      </c>
      <c r="B1183" s="92" t="s">
        <v>2</v>
      </c>
      <c r="C1183" s="30">
        <f t="shared" si="41"/>
        <v>639</v>
      </c>
    </row>
    <row r="1184" spans="1:9" s="103" customFormat="1" ht="13" x14ac:dyDescent="0.3">
      <c r="A1184" s="289" t="s">
        <v>10</v>
      </c>
      <c r="B1184" s="104" t="s">
        <v>1</v>
      </c>
      <c r="C1184" s="94">
        <f t="shared" si="41"/>
        <v>639</v>
      </c>
    </row>
    <row r="1185" spans="1:8" s="103" customFormat="1" ht="13" x14ac:dyDescent="0.3">
      <c r="A1185" s="87"/>
      <c r="B1185" s="92" t="s">
        <v>2</v>
      </c>
      <c r="C1185" s="94">
        <f t="shared" si="41"/>
        <v>639</v>
      </c>
    </row>
    <row r="1186" spans="1:8" s="103" customFormat="1" ht="15" customHeight="1" x14ac:dyDescent="0.25">
      <c r="A1186" s="386" t="s">
        <v>24</v>
      </c>
      <c r="B1186" s="111" t="s">
        <v>1</v>
      </c>
      <c r="C1186" s="94">
        <f>C1188+C1192+C1198</f>
        <v>639</v>
      </c>
    </row>
    <row r="1187" spans="1:8" s="103" customFormat="1" ht="15" customHeight="1" x14ac:dyDescent="0.25">
      <c r="A1187" s="264"/>
      <c r="B1187" s="92" t="s">
        <v>2</v>
      </c>
      <c r="C1187" s="94">
        <f>C1189+C1193+C1199</f>
        <v>639</v>
      </c>
    </row>
    <row r="1188" spans="1:8" s="263" customFormat="1" ht="13" x14ac:dyDescent="0.3">
      <c r="A1188" s="387" t="s">
        <v>133</v>
      </c>
      <c r="B1188" s="261" t="s">
        <v>1</v>
      </c>
      <c r="C1188" s="262">
        <f>C1190</f>
        <v>264</v>
      </c>
    </row>
    <row r="1189" spans="1:8" s="263" customFormat="1" x14ac:dyDescent="0.25">
      <c r="A1189" s="264"/>
      <c r="B1189" s="265" t="s">
        <v>2</v>
      </c>
      <c r="C1189" s="262">
        <f>C1191</f>
        <v>264</v>
      </c>
      <c r="D1189" s="262">
        <f>D1191</f>
        <v>0</v>
      </c>
    </row>
    <row r="1190" spans="1:8" s="99" customFormat="1" ht="52.5" customHeight="1" x14ac:dyDescent="0.25">
      <c r="A1190" s="299" t="s">
        <v>71</v>
      </c>
      <c r="B1190" s="151" t="s">
        <v>1</v>
      </c>
      <c r="C1190" s="97">
        <v>264</v>
      </c>
      <c r="D1190" s="91"/>
      <c r="E1190" s="91"/>
      <c r="F1190" s="171"/>
      <c r="G1190" s="97"/>
      <c r="H1190" s="97"/>
    </row>
    <row r="1191" spans="1:8" s="99" customFormat="1" ht="16.5" customHeight="1" x14ac:dyDescent="0.25">
      <c r="A1191" s="161"/>
      <c r="B1191" s="73" t="s">
        <v>2</v>
      </c>
      <c r="C1191" s="97">
        <v>264</v>
      </c>
      <c r="D1191" s="91"/>
      <c r="E1191" s="91"/>
      <c r="F1191" s="171"/>
      <c r="G1191" s="97"/>
      <c r="H1191" s="97"/>
    </row>
    <row r="1192" spans="1:8" s="170" customFormat="1" ht="14" x14ac:dyDescent="0.3">
      <c r="A1192" s="254" t="s">
        <v>299</v>
      </c>
      <c r="B1192" s="166" t="s">
        <v>1</v>
      </c>
      <c r="C1192" s="167">
        <f>C1194+C1196</f>
        <v>255</v>
      </c>
    </row>
    <row r="1193" spans="1:8" s="170" customFormat="1" x14ac:dyDescent="0.25">
      <c r="A1193" s="168"/>
      <c r="B1193" s="169" t="s">
        <v>2</v>
      </c>
      <c r="C1193" s="167">
        <f>C1195+C1197</f>
        <v>255</v>
      </c>
    </row>
    <row r="1194" spans="1:8" s="103" customFormat="1" ht="46.5" customHeight="1" x14ac:dyDescent="0.25">
      <c r="A1194" s="388" t="s">
        <v>84</v>
      </c>
      <c r="B1194" s="111" t="s">
        <v>1</v>
      </c>
      <c r="C1194" s="94">
        <v>135</v>
      </c>
    </row>
    <row r="1195" spans="1:8" s="103" customFormat="1" ht="15" customHeight="1" x14ac:dyDescent="0.25">
      <c r="A1195" s="168"/>
      <c r="B1195" s="42" t="s">
        <v>2</v>
      </c>
      <c r="C1195" s="48">
        <v>135</v>
      </c>
    </row>
    <row r="1196" spans="1:8" s="103" customFormat="1" ht="30.75" customHeight="1" x14ac:dyDescent="0.25">
      <c r="A1196" s="282" t="s">
        <v>438</v>
      </c>
      <c r="B1196" s="62" t="s">
        <v>1</v>
      </c>
      <c r="C1196" s="48">
        <v>120</v>
      </c>
    </row>
    <row r="1197" spans="1:8" s="103" customFormat="1" ht="15" customHeight="1" x14ac:dyDescent="0.3">
      <c r="A1197" s="283"/>
      <c r="B1197" s="42" t="s">
        <v>2</v>
      </c>
      <c r="C1197" s="48">
        <v>120</v>
      </c>
    </row>
    <row r="1198" spans="1:8" s="46" customFormat="1" ht="14" x14ac:dyDescent="0.3">
      <c r="A1198" s="192" t="s">
        <v>300</v>
      </c>
      <c r="B1198" s="62" t="s">
        <v>1</v>
      </c>
      <c r="C1198" s="48">
        <f>C1200+C1202</f>
        <v>120</v>
      </c>
      <c r="E1198" s="103"/>
    </row>
    <row r="1199" spans="1:8" s="46" customFormat="1" x14ac:dyDescent="0.25">
      <c r="A1199" s="10"/>
      <c r="B1199" s="42" t="s">
        <v>2</v>
      </c>
      <c r="C1199" s="48">
        <f>C1201+C1203</f>
        <v>120</v>
      </c>
      <c r="E1199" s="103"/>
    </row>
    <row r="1200" spans="1:8" s="103" customFormat="1" ht="14" x14ac:dyDescent="0.25">
      <c r="A1200" s="373" t="s">
        <v>292</v>
      </c>
      <c r="B1200" s="111" t="s">
        <v>1</v>
      </c>
      <c r="C1200" s="94">
        <v>50</v>
      </c>
    </row>
    <row r="1201" spans="1:9" s="103" customFormat="1" x14ac:dyDescent="0.25">
      <c r="A1201" s="160"/>
      <c r="B1201" s="92" t="s">
        <v>2</v>
      </c>
      <c r="C1201" s="94">
        <v>50</v>
      </c>
    </row>
    <row r="1202" spans="1:9" s="103" customFormat="1" ht="14" x14ac:dyDescent="0.25">
      <c r="A1202" s="373" t="s">
        <v>293</v>
      </c>
      <c r="B1202" s="111" t="s">
        <v>1</v>
      </c>
      <c r="C1202" s="94">
        <v>70</v>
      </c>
    </row>
    <row r="1203" spans="1:9" s="46" customFormat="1" x14ac:dyDescent="0.25">
      <c r="A1203" s="10"/>
      <c r="B1203" s="42" t="s">
        <v>2</v>
      </c>
      <c r="C1203" s="48">
        <v>70</v>
      </c>
      <c r="E1203" s="103"/>
    </row>
    <row r="1204" spans="1:9" ht="13" x14ac:dyDescent="0.3">
      <c r="A1204" s="510" t="s">
        <v>38</v>
      </c>
      <c r="B1204" s="510"/>
      <c r="C1204" s="510"/>
    </row>
    <row r="1205" spans="1:9" x14ac:dyDescent="0.25">
      <c r="A1205" s="21" t="s">
        <v>14</v>
      </c>
      <c r="B1205" s="13" t="s">
        <v>1</v>
      </c>
      <c r="C1205" s="19">
        <f>C1207</f>
        <v>519</v>
      </c>
      <c r="E1205" s="71"/>
    </row>
    <row r="1206" spans="1:9" x14ac:dyDescent="0.25">
      <c r="A1206" s="22" t="s">
        <v>15</v>
      </c>
      <c r="B1206" s="14" t="s">
        <v>2</v>
      </c>
      <c r="C1206" s="19">
        <f>C1208</f>
        <v>519</v>
      </c>
      <c r="E1206" s="71"/>
    </row>
    <row r="1207" spans="1:9" s="71" customFormat="1" ht="13" x14ac:dyDescent="0.3">
      <c r="A1207" s="85" t="s">
        <v>19</v>
      </c>
      <c r="B1207" s="157" t="s">
        <v>1</v>
      </c>
      <c r="C1207" s="28">
        <f>C1209</f>
        <v>519</v>
      </c>
      <c r="D1207"/>
      <c r="E1207"/>
      <c r="F1207"/>
      <c r="G1207"/>
      <c r="H1207"/>
      <c r="I1207"/>
    </row>
    <row r="1208" spans="1:9" s="71" customFormat="1" ht="13" x14ac:dyDescent="0.3">
      <c r="A1208" s="72" t="s">
        <v>20</v>
      </c>
      <c r="B1208" s="82" t="s">
        <v>2</v>
      </c>
      <c r="C1208" s="28">
        <f>C1210</f>
        <v>519</v>
      </c>
    </row>
    <row r="1209" spans="1:9" ht="13" x14ac:dyDescent="0.3">
      <c r="A1209" s="12" t="s">
        <v>10</v>
      </c>
      <c r="B1209" s="6" t="s">
        <v>1</v>
      </c>
      <c r="C1209" s="19">
        <f t="shared" ref="C1209:C1210" si="42">C1211</f>
        <v>519</v>
      </c>
    </row>
    <row r="1210" spans="1:9" ht="13" x14ac:dyDescent="0.3">
      <c r="A1210" s="11"/>
      <c r="B1210" s="7" t="s">
        <v>2</v>
      </c>
      <c r="C1210" s="19">
        <f t="shared" si="42"/>
        <v>519</v>
      </c>
    </row>
    <row r="1211" spans="1:9" s="71" customFormat="1" x14ac:dyDescent="0.25">
      <c r="A1211" s="172" t="s">
        <v>24</v>
      </c>
      <c r="B1211" s="62" t="s">
        <v>1</v>
      </c>
      <c r="C1211" s="48">
        <f>C1213+C1241+C1247</f>
        <v>519</v>
      </c>
    </row>
    <row r="1212" spans="1:9" s="71" customFormat="1" x14ac:dyDescent="0.25">
      <c r="A1212" s="168"/>
      <c r="B1212" s="42" t="s">
        <v>2</v>
      </c>
      <c r="C1212" s="48">
        <f>C1214+C1242+C1248</f>
        <v>519</v>
      </c>
    </row>
    <row r="1213" spans="1:9" s="103" customFormat="1" ht="26" x14ac:dyDescent="0.25">
      <c r="A1213" s="219" t="s">
        <v>72</v>
      </c>
      <c r="B1213" s="111" t="s">
        <v>1</v>
      </c>
      <c r="C1213" s="48">
        <f>C1215+C1217+C1219+C1221+C1223+C1225+C1227+C1229+C1231+C1233+C1235+C1237+C1239</f>
        <v>331</v>
      </c>
    </row>
    <row r="1214" spans="1:9" s="103" customFormat="1" ht="15.75" customHeight="1" x14ac:dyDescent="0.25">
      <c r="A1214" s="160"/>
      <c r="B1214" s="92" t="s">
        <v>2</v>
      </c>
      <c r="C1214" s="48">
        <f>C1216+C1218+C1220+C1222+C1224+C1226+C1228+C1230+C1232+C1234+C1236+C1238+C1240</f>
        <v>331</v>
      </c>
    </row>
    <row r="1215" spans="1:9" s="103" customFormat="1" ht="47.25" customHeight="1" x14ac:dyDescent="0.25">
      <c r="A1215" s="389" t="s">
        <v>305</v>
      </c>
      <c r="B1215" s="111" t="s">
        <v>1</v>
      </c>
      <c r="C1215" s="94">
        <v>10</v>
      </c>
    </row>
    <row r="1216" spans="1:9" s="103" customFormat="1" x14ac:dyDescent="0.25">
      <c r="A1216" s="160"/>
      <c r="B1216" s="92" t="s">
        <v>2</v>
      </c>
      <c r="C1216" s="94">
        <v>10</v>
      </c>
    </row>
    <row r="1217" spans="1:3" s="103" customFormat="1" ht="45.75" customHeight="1" x14ac:dyDescent="0.25">
      <c r="A1217" s="389" t="s">
        <v>306</v>
      </c>
      <c r="B1217" s="111" t="s">
        <v>1</v>
      </c>
      <c r="C1217" s="94">
        <v>10</v>
      </c>
    </row>
    <row r="1218" spans="1:3" s="103" customFormat="1" x14ac:dyDescent="0.25">
      <c r="A1218" s="160"/>
      <c r="B1218" s="92" t="s">
        <v>2</v>
      </c>
      <c r="C1218" s="94">
        <v>10</v>
      </c>
    </row>
    <row r="1219" spans="1:3" s="103" customFormat="1" ht="49.5" customHeight="1" x14ac:dyDescent="0.25">
      <c r="A1219" s="389" t="s">
        <v>307</v>
      </c>
      <c r="B1219" s="111" t="s">
        <v>1</v>
      </c>
      <c r="C1219" s="94">
        <v>59</v>
      </c>
    </row>
    <row r="1220" spans="1:3" s="103" customFormat="1" ht="20.25" customHeight="1" x14ac:dyDescent="0.25">
      <c r="A1220" s="160"/>
      <c r="B1220" s="92" t="s">
        <v>2</v>
      </c>
      <c r="C1220" s="94">
        <v>59</v>
      </c>
    </row>
    <row r="1221" spans="1:3" s="103" customFormat="1" ht="45" customHeight="1" x14ac:dyDescent="0.25">
      <c r="A1221" s="389" t="s">
        <v>308</v>
      </c>
      <c r="B1221" s="111" t="s">
        <v>1</v>
      </c>
      <c r="C1221" s="94">
        <v>3</v>
      </c>
    </row>
    <row r="1222" spans="1:3" s="103" customFormat="1" x14ac:dyDescent="0.25">
      <c r="A1222" s="160"/>
      <c r="B1222" s="92" t="s">
        <v>2</v>
      </c>
      <c r="C1222" s="94">
        <v>3</v>
      </c>
    </row>
    <row r="1223" spans="1:3" s="103" customFormat="1" ht="48.75" customHeight="1" x14ac:dyDescent="0.25">
      <c r="A1223" s="389" t="s">
        <v>310</v>
      </c>
      <c r="B1223" s="111" t="s">
        <v>1</v>
      </c>
      <c r="C1223" s="94">
        <v>21</v>
      </c>
    </row>
    <row r="1224" spans="1:3" s="103" customFormat="1" ht="18.75" customHeight="1" x14ac:dyDescent="0.25">
      <c r="A1224" s="160"/>
      <c r="B1224" s="92" t="s">
        <v>2</v>
      </c>
      <c r="C1224" s="94">
        <v>21</v>
      </c>
    </row>
    <row r="1225" spans="1:3" s="103" customFormat="1" ht="33" customHeight="1" x14ac:dyDescent="0.25">
      <c r="A1225" s="389" t="s">
        <v>311</v>
      </c>
      <c r="B1225" s="111" t="s">
        <v>1</v>
      </c>
      <c r="C1225" s="94">
        <v>9</v>
      </c>
    </row>
    <row r="1226" spans="1:3" s="103" customFormat="1" ht="21.75" customHeight="1" x14ac:dyDescent="0.25">
      <c r="A1226" s="160"/>
      <c r="B1226" s="92" t="s">
        <v>2</v>
      </c>
      <c r="C1226" s="94">
        <v>9</v>
      </c>
    </row>
    <row r="1227" spans="1:3" s="103" customFormat="1" ht="34.5" customHeight="1" x14ac:dyDescent="0.25">
      <c r="A1227" s="389" t="s">
        <v>312</v>
      </c>
      <c r="B1227" s="111" t="s">
        <v>1</v>
      </c>
      <c r="C1227" s="94">
        <v>29</v>
      </c>
    </row>
    <row r="1228" spans="1:3" s="103" customFormat="1" x14ac:dyDescent="0.25">
      <c r="A1228" s="160"/>
      <c r="B1228" s="92" t="s">
        <v>2</v>
      </c>
      <c r="C1228" s="48">
        <v>29</v>
      </c>
    </row>
    <row r="1229" spans="1:3" s="103" customFormat="1" ht="45.75" customHeight="1" x14ac:dyDescent="0.25">
      <c r="A1229" s="389" t="s">
        <v>313</v>
      </c>
      <c r="B1229" s="111" t="s">
        <v>1</v>
      </c>
      <c r="C1229" s="94">
        <v>65</v>
      </c>
    </row>
    <row r="1230" spans="1:3" s="103" customFormat="1" x14ac:dyDescent="0.25">
      <c r="A1230" s="160"/>
      <c r="B1230" s="92" t="s">
        <v>2</v>
      </c>
      <c r="C1230" s="94">
        <v>65</v>
      </c>
    </row>
    <row r="1231" spans="1:3" s="103" customFormat="1" ht="32.25" customHeight="1" x14ac:dyDescent="0.25">
      <c r="A1231" s="389" t="s">
        <v>314</v>
      </c>
      <c r="B1231" s="111" t="s">
        <v>1</v>
      </c>
      <c r="C1231" s="94">
        <v>86</v>
      </c>
    </row>
    <row r="1232" spans="1:3" s="103" customFormat="1" ht="17.25" customHeight="1" x14ac:dyDescent="0.25">
      <c r="A1232" s="160"/>
      <c r="B1232" s="92" t="s">
        <v>2</v>
      </c>
      <c r="C1232" s="94">
        <v>86</v>
      </c>
    </row>
    <row r="1233" spans="1:3" s="103" customFormat="1" ht="18" customHeight="1" x14ac:dyDescent="0.25">
      <c r="A1233" s="390" t="s">
        <v>315</v>
      </c>
      <c r="B1233" s="111" t="s">
        <v>1</v>
      </c>
      <c r="C1233" s="94">
        <v>2</v>
      </c>
    </row>
    <row r="1234" spans="1:3" s="103" customFormat="1" ht="15.75" customHeight="1" x14ac:dyDescent="0.25">
      <c r="A1234" s="160"/>
      <c r="B1234" s="92" t="s">
        <v>2</v>
      </c>
      <c r="C1234" s="94">
        <v>2</v>
      </c>
    </row>
    <row r="1235" spans="1:3" s="103" customFormat="1" ht="30.75" customHeight="1" x14ac:dyDescent="0.25">
      <c r="A1235" s="389" t="s">
        <v>317</v>
      </c>
      <c r="B1235" s="111" t="s">
        <v>1</v>
      </c>
      <c r="C1235" s="94">
        <v>10</v>
      </c>
    </row>
    <row r="1236" spans="1:3" s="103" customFormat="1" ht="19.5" customHeight="1" x14ac:dyDescent="0.25">
      <c r="A1236" s="160"/>
      <c r="B1236" s="92" t="s">
        <v>2</v>
      </c>
      <c r="C1236" s="94">
        <v>10</v>
      </c>
    </row>
    <row r="1237" spans="1:3" s="103" customFormat="1" ht="18" customHeight="1" x14ac:dyDescent="0.25">
      <c r="A1237" s="389" t="s">
        <v>320</v>
      </c>
      <c r="B1237" s="111" t="s">
        <v>1</v>
      </c>
      <c r="C1237" s="94">
        <v>3</v>
      </c>
    </row>
    <row r="1238" spans="1:3" s="103" customFormat="1" ht="16.5" customHeight="1" x14ac:dyDescent="0.25">
      <c r="A1238" s="160"/>
      <c r="B1238" s="92" t="s">
        <v>2</v>
      </c>
      <c r="C1238" s="48">
        <v>3</v>
      </c>
    </row>
    <row r="1239" spans="1:3" s="103" customFormat="1" ht="33.75" customHeight="1" x14ac:dyDescent="0.25">
      <c r="A1239" s="384" t="s">
        <v>432</v>
      </c>
      <c r="B1239" s="111" t="s">
        <v>1</v>
      </c>
      <c r="C1239" s="94">
        <v>24</v>
      </c>
    </row>
    <row r="1240" spans="1:3" s="103" customFormat="1" ht="16.5" customHeight="1" x14ac:dyDescent="0.25">
      <c r="A1240" s="160"/>
      <c r="B1240" s="92" t="s">
        <v>2</v>
      </c>
      <c r="C1240" s="48">
        <v>24</v>
      </c>
    </row>
    <row r="1241" spans="1:3" s="103" customFormat="1" ht="17.25" customHeight="1" x14ac:dyDescent="0.3">
      <c r="A1241" s="220" t="s">
        <v>327</v>
      </c>
      <c r="B1241" s="111" t="s">
        <v>1</v>
      </c>
      <c r="C1241" s="48">
        <f>C1243+C1245</f>
        <v>137</v>
      </c>
    </row>
    <row r="1242" spans="1:3" s="103" customFormat="1" x14ac:dyDescent="0.25">
      <c r="A1242" s="160"/>
      <c r="B1242" s="92" t="s">
        <v>2</v>
      </c>
      <c r="C1242" s="48">
        <f>C1244+C1246</f>
        <v>137</v>
      </c>
    </row>
    <row r="1243" spans="1:3" s="103" customFormat="1" ht="78" customHeight="1" x14ac:dyDescent="0.25">
      <c r="A1243" s="302" t="s">
        <v>321</v>
      </c>
      <c r="B1243" s="111" t="s">
        <v>1</v>
      </c>
      <c r="C1243" s="94">
        <v>125</v>
      </c>
    </row>
    <row r="1244" spans="1:3" s="103" customFormat="1" ht="22.5" customHeight="1" x14ac:dyDescent="0.25">
      <c r="A1244" s="160"/>
      <c r="B1244" s="92" t="s">
        <v>2</v>
      </c>
      <c r="C1244" s="94">
        <v>125</v>
      </c>
    </row>
    <row r="1245" spans="1:3" s="103" customFormat="1" ht="33" customHeight="1" x14ac:dyDescent="0.25">
      <c r="A1245" s="302" t="s">
        <v>322</v>
      </c>
      <c r="B1245" s="111" t="s">
        <v>1</v>
      </c>
      <c r="C1245" s="94">
        <v>12</v>
      </c>
    </row>
    <row r="1246" spans="1:3" s="103" customFormat="1" ht="20.25" customHeight="1" x14ac:dyDescent="0.25">
      <c r="A1246" s="160"/>
      <c r="B1246" s="92" t="s">
        <v>2</v>
      </c>
      <c r="C1246" s="94">
        <v>12</v>
      </c>
    </row>
    <row r="1247" spans="1:3" s="103" customFormat="1" ht="26" x14ac:dyDescent="0.3">
      <c r="A1247" s="174" t="s">
        <v>328</v>
      </c>
      <c r="B1247" s="104" t="s">
        <v>1</v>
      </c>
      <c r="C1247" s="94">
        <f>C1249</f>
        <v>51</v>
      </c>
    </row>
    <row r="1248" spans="1:3" s="103" customFormat="1" x14ac:dyDescent="0.25">
      <c r="A1248" s="160"/>
      <c r="B1248" s="92" t="s">
        <v>2</v>
      </c>
      <c r="C1248" s="94">
        <f>C1250</f>
        <v>51</v>
      </c>
    </row>
    <row r="1249" spans="1:9" s="103" customFormat="1" ht="14" x14ac:dyDescent="0.3">
      <c r="A1249" s="374" t="s">
        <v>91</v>
      </c>
      <c r="B1249" s="104" t="s">
        <v>1</v>
      </c>
      <c r="C1249" s="94">
        <v>51</v>
      </c>
    </row>
    <row r="1250" spans="1:9" s="103" customFormat="1" x14ac:dyDescent="0.25">
      <c r="A1250" s="160"/>
      <c r="B1250" s="92" t="s">
        <v>2</v>
      </c>
      <c r="C1250" s="94">
        <v>51</v>
      </c>
    </row>
    <row r="1251" spans="1:9" s="46" customFormat="1" ht="13" x14ac:dyDescent="0.3">
      <c r="A1251" s="54" t="s">
        <v>44</v>
      </c>
      <c r="B1251" s="55"/>
      <c r="C1251" s="144"/>
      <c r="D1251" s="514"/>
      <c r="E1251" s="514"/>
      <c r="F1251" s="513"/>
      <c r="G1251" s="513"/>
      <c r="H1251" s="513"/>
      <c r="I1251" s="513"/>
    </row>
    <row r="1252" spans="1:9" s="103" customFormat="1" x14ac:dyDescent="0.25">
      <c r="A1252" s="156" t="s">
        <v>14</v>
      </c>
      <c r="B1252" s="256" t="s">
        <v>1</v>
      </c>
      <c r="C1252" s="48">
        <f t="shared" ref="C1252:C1253" si="43">C1254</f>
        <v>3616</v>
      </c>
      <c r="D1252" s="46"/>
      <c r="E1252" s="46"/>
      <c r="F1252" s="46"/>
      <c r="G1252" s="46"/>
      <c r="H1252" s="46"/>
      <c r="I1252" s="46"/>
    </row>
    <row r="1253" spans="1:9" s="103" customFormat="1" x14ac:dyDescent="0.25">
      <c r="A1253" s="84" t="s">
        <v>15</v>
      </c>
      <c r="B1253" s="257" t="s">
        <v>2</v>
      </c>
      <c r="C1253" s="48">
        <f t="shared" si="43"/>
        <v>3616</v>
      </c>
      <c r="D1253" s="46"/>
      <c r="E1253" s="46"/>
      <c r="F1253" s="46"/>
      <c r="G1253" s="46"/>
      <c r="H1253" s="46"/>
      <c r="I1253" s="46"/>
    </row>
    <row r="1254" spans="1:9" s="103" customFormat="1" ht="13" x14ac:dyDescent="0.3">
      <c r="A1254" s="85" t="s">
        <v>19</v>
      </c>
      <c r="B1254" s="258" t="s">
        <v>1</v>
      </c>
      <c r="C1254" s="28">
        <f>C1256</f>
        <v>3616</v>
      </c>
      <c r="D1254" s="46"/>
      <c r="E1254" s="46"/>
      <c r="F1254" s="46"/>
      <c r="G1254" s="46"/>
      <c r="H1254" s="46"/>
      <c r="I1254" s="46"/>
    </row>
    <row r="1255" spans="1:9" s="103" customFormat="1" ht="13" x14ac:dyDescent="0.3">
      <c r="A1255" s="160" t="s">
        <v>20</v>
      </c>
      <c r="B1255" s="92" t="s">
        <v>2</v>
      </c>
      <c r="C1255" s="28">
        <f>C1257</f>
        <v>3616</v>
      </c>
    </row>
    <row r="1256" spans="1:9" ht="13" x14ac:dyDescent="0.3">
      <c r="A1256" s="12" t="s">
        <v>10</v>
      </c>
      <c r="B1256" s="6" t="s">
        <v>1</v>
      </c>
      <c r="C1256" s="19">
        <f>C1258</f>
        <v>3616</v>
      </c>
    </row>
    <row r="1257" spans="1:9" ht="13" x14ac:dyDescent="0.3">
      <c r="A1257" s="11"/>
      <c r="B1257" s="7" t="s">
        <v>2</v>
      </c>
      <c r="C1257" s="19">
        <f>C1259</f>
        <v>3616</v>
      </c>
    </row>
    <row r="1258" spans="1:9" s="71" customFormat="1" ht="15" customHeight="1" x14ac:dyDescent="0.25">
      <c r="A1258" s="172" t="s">
        <v>24</v>
      </c>
      <c r="B1258" s="62" t="s">
        <v>1</v>
      </c>
      <c r="C1258" s="48">
        <f>C1260+C1262+C1264+C1266+C1268</f>
        <v>3616</v>
      </c>
    </row>
    <row r="1259" spans="1:9" s="71" customFormat="1" ht="15" customHeight="1" x14ac:dyDescent="0.25">
      <c r="A1259" s="168"/>
      <c r="B1259" s="42" t="s">
        <v>2</v>
      </c>
      <c r="C1259" s="48">
        <f>C1261+C1263+C1265+C1267+C1269</f>
        <v>3616</v>
      </c>
    </row>
    <row r="1260" spans="1:9" s="103" customFormat="1" ht="58.5" customHeight="1" x14ac:dyDescent="0.25">
      <c r="A1260" s="337" t="s">
        <v>364</v>
      </c>
      <c r="B1260" s="111" t="s">
        <v>1</v>
      </c>
      <c r="C1260" s="94">
        <v>12</v>
      </c>
    </row>
    <row r="1261" spans="1:9" s="103" customFormat="1" x14ac:dyDescent="0.25">
      <c r="A1261" s="160"/>
      <c r="B1261" s="92" t="s">
        <v>2</v>
      </c>
      <c r="C1261" s="94">
        <v>12</v>
      </c>
    </row>
    <row r="1262" spans="1:9" s="103" customFormat="1" ht="44.25" customHeight="1" x14ac:dyDescent="0.25">
      <c r="A1262" s="337" t="s">
        <v>365</v>
      </c>
      <c r="B1262" s="111" t="s">
        <v>1</v>
      </c>
      <c r="C1262" s="94">
        <v>12</v>
      </c>
    </row>
    <row r="1263" spans="1:9" s="103" customFormat="1" x14ac:dyDescent="0.25">
      <c r="A1263" s="160"/>
      <c r="B1263" s="92" t="s">
        <v>2</v>
      </c>
      <c r="C1263" s="94">
        <v>12</v>
      </c>
    </row>
    <row r="1264" spans="1:9" s="103" customFormat="1" ht="28" x14ac:dyDescent="0.3">
      <c r="A1264" s="391" t="s">
        <v>366</v>
      </c>
      <c r="B1264" s="111" t="s">
        <v>1</v>
      </c>
      <c r="C1264" s="94">
        <v>3250</v>
      </c>
    </row>
    <row r="1265" spans="1:9" s="103" customFormat="1" x14ac:dyDescent="0.25">
      <c r="A1265" s="160"/>
      <c r="B1265" s="92" t="s">
        <v>2</v>
      </c>
      <c r="C1265" s="94">
        <v>3250</v>
      </c>
    </row>
    <row r="1266" spans="1:9" s="103" customFormat="1" ht="84" x14ac:dyDescent="0.25">
      <c r="A1266" s="380" t="s">
        <v>367</v>
      </c>
      <c r="B1266" s="111" t="s">
        <v>1</v>
      </c>
      <c r="C1266" s="94">
        <v>225</v>
      </c>
    </row>
    <row r="1267" spans="1:9" s="103" customFormat="1" x14ac:dyDescent="0.25">
      <c r="A1267" s="160"/>
      <c r="B1267" s="92" t="s">
        <v>2</v>
      </c>
      <c r="C1267" s="94">
        <v>225</v>
      </c>
    </row>
    <row r="1268" spans="1:9" s="103" customFormat="1" ht="62" x14ac:dyDescent="0.35">
      <c r="A1268" s="392" t="s">
        <v>433</v>
      </c>
      <c r="B1268" s="111" t="s">
        <v>1</v>
      </c>
      <c r="C1268" s="94">
        <v>117</v>
      </c>
    </row>
    <row r="1269" spans="1:9" s="103" customFormat="1" x14ac:dyDescent="0.25">
      <c r="A1269" s="160"/>
      <c r="B1269" s="92" t="s">
        <v>2</v>
      </c>
      <c r="C1269" s="48">
        <v>117</v>
      </c>
    </row>
    <row r="1270" spans="1:9" s="71" customFormat="1" ht="14.25" customHeight="1" x14ac:dyDescent="0.3">
      <c r="A1270" s="123" t="s">
        <v>52</v>
      </c>
      <c r="B1270" s="124"/>
      <c r="C1270" s="125"/>
      <c r="D1270" s="135"/>
      <c r="E1270" s="109"/>
      <c r="F1270" s="135"/>
      <c r="G1270" s="135"/>
      <c r="H1270" s="135"/>
      <c r="I1270" s="135"/>
    </row>
    <row r="1271" spans="1:9" s="71" customFormat="1" ht="15.75" customHeight="1" x14ac:dyDescent="0.3">
      <c r="A1271" s="133" t="s">
        <v>14</v>
      </c>
      <c r="B1271" s="134" t="s">
        <v>1</v>
      </c>
      <c r="C1271" s="60">
        <f t="shared" ref="C1271:C1276" si="44">C1273</f>
        <v>7804</v>
      </c>
      <c r="D1271" s="128"/>
      <c r="E1271" s="158"/>
      <c r="F1271" s="128"/>
      <c r="G1271" s="128"/>
      <c r="H1271" s="128"/>
      <c r="I1271" s="128"/>
    </row>
    <row r="1272" spans="1:9" s="71" customFormat="1" ht="15.75" customHeight="1" x14ac:dyDescent="0.25">
      <c r="A1272" s="9" t="s">
        <v>22</v>
      </c>
      <c r="B1272" s="42" t="s">
        <v>2</v>
      </c>
      <c r="C1272" s="60">
        <f t="shared" si="44"/>
        <v>7804</v>
      </c>
      <c r="D1272" s="45"/>
      <c r="E1272" s="95"/>
      <c r="F1272" s="45" t="e">
        <f>F1274+#REF!</f>
        <v>#REF!</v>
      </c>
      <c r="G1272" s="45" t="e">
        <f>G1274+#REF!</f>
        <v>#REF!</v>
      </c>
      <c r="H1272" s="45" t="e">
        <f>H1274+#REF!</f>
        <v>#REF!</v>
      </c>
      <c r="I1272" s="45" t="e">
        <f>I1274+#REF!</f>
        <v>#REF!</v>
      </c>
    </row>
    <row r="1273" spans="1:9" s="71" customFormat="1" ht="15" customHeight="1" x14ac:dyDescent="0.3">
      <c r="A1273" s="34" t="s">
        <v>19</v>
      </c>
      <c r="B1273" s="62" t="s">
        <v>1</v>
      </c>
      <c r="C1273" s="143">
        <f t="shared" si="44"/>
        <v>7804</v>
      </c>
    </row>
    <row r="1274" spans="1:9" s="71" customFormat="1" ht="15" customHeight="1" x14ac:dyDescent="0.3">
      <c r="A1274" s="9" t="s">
        <v>20</v>
      </c>
      <c r="B1274" s="42" t="s">
        <v>2</v>
      </c>
      <c r="C1274" s="143">
        <f t="shared" si="44"/>
        <v>7804</v>
      </c>
    </row>
    <row r="1275" spans="1:9" s="71" customFormat="1" ht="13.5" customHeight="1" x14ac:dyDescent="0.3">
      <c r="A1275" s="12" t="s">
        <v>10</v>
      </c>
      <c r="B1275" s="62" t="s">
        <v>1</v>
      </c>
      <c r="C1275" s="121">
        <f t="shared" si="44"/>
        <v>7804</v>
      </c>
    </row>
    <row r="1276" spans="1:9" s="71" customFormat="1" ht="14.25" customHeight="1" x14ac:dyDescent="0.3">
      <c r="A1276" s="11"/>
      <c r="B1276" s="42" t="s">
        <v>2</v>
      </c>
      <c r="C1276" s="121">
        <f t="shared" si="44"/>
        <v>7804</v>
      </c>
    </row>
    <row r="1277" spans="1:9" s="71" customFormat="1" ht="15" customHeight="1" x14ac:dyDescent="0.25">
      <c r="A1277" s="515" t="s">
        <v>51</v>
      </c>
      <c r="B1277" s="62" t="s">
        <v>1</v>
      </c>
      <c r="C1277" s="121">
        <f>C1286</f>
        <v>7804</v>
      </c>
    </row>
    <row r="1278" spans="1:9" s="71" customFormat="1" ht="15" customHeight="1" x14ac:dyDescent="0.25">
      <c r="A1278" s="516"/>
      <c r="B1278" s="42" t="s">
        <v>2</v>
      </c>
      <c r="C1278" s="121">
        <f>C1287</f>
        <v>7804</v>
      </c>
    </row>
    <row r="1279" spans="1:9" ht="13" x14ac:dyDescent="0.3">
      <c r="A1279" s="176" t="s">
        <v>18</v>
      </c>
      <c r="B1279" s="177"/>
      <c r="C1279" s="178"/>
      <c r="D1279" s="131"/>
      <c r="E1279" s="136"/>
      <c r="F1279" s="131"/>
      <c r="G1279" s="131"/>
      <c r="H1279" s="131"/>
      <c r="I1279" s="132"/>
    </row>
    <row r="1280" spans="1:9" s="71" customFormat="1" ht="15.75" customHeight="1" x14ac:dyDescent="0.25">
      <c r="A1280" s="137" t="s">
        <v>14</v>
      </c>
      <c r="B1280" s="62" t="s">
        <v>1</v>
      </c>
      <c r="C1280" s="121">
        <f t="shared" ref="C1280:C1285" si="45">C1282</f>
        <v>7804</v>
      </c>
    </row>
    <row r="1281" spans="1:11" s="71" customFormat="1" ht="15.75" customHeight="1" x14ac:dyDescent="0.25">
      <c r="A1281" s="138" t="s">
        <v>15</v>
      </c>
      <c r="B1281" s="42" t="s">
        <v>2</v>
      </c>
      <c r="C1281" s="121">
        <f t="shared" si="45"/>
        <v>7804</v>
      </c>
    </row>
    <row r="1282" spans="1:11" s="71" customFormat="1" ht="15" customHeight="1" x14ac:dyDescent="0.3">
      <c r="A1282" s="139" t="s">
        <v>19</v>
      </c>
      <c r="B1282" s="62" t="s">
        <v>1</v>
      </c>
      <c r="C1282" s="143">
        <f t="shared" si="45"/>
        <v>7804</v>
      </c>
    </row>
    <row r="1283" spans="1:11" s="71" customFormat="1" ht="15" customHeight="1" x14ac:dyDescent="0.3">
      <c r="A1283" s="140" t="s">
        <v>20</v>
      </c>
      <c r="B1283" s="42" t="s">
        <v>2</v>
      </c>
      <c r="C1283" s="143">
        <f t="shared" si="45"/>
        <v>7804</v>
      </c>
    </row>
    <row r="1284" spans="1:11" s="71" customFormat="1" ht="13.5" customHeight="1" x14ac:dyDescent="0.25">
      <c r="A1284" s="515" t="s">
        <v>10</v>
      </c>
      <c r="B1284" s="62" t="s">
        <v>1</v>
      </c>
      <c r="C1284" s="121">
        <f t="shared" si="45"/>
        <v>7804</v>
      </c>
    </row>
    <row r="1285" spans="1:11" s="71" customFormat="1" ht="14.25" customHeight="1" x14ac:dyDescent="0.25">
      <c r="A1285" s="516"/>
      <c r="B1285" s="42" t="s">
        <v>2</v>
      </c>
      <c r="C1285" s="121">
        <f t="shared" si="45"/>
        <v>7804</v>
      </c>
    </row>
    <row r="1286" spans="1:11" s="71" customFormat="1" ht="15.75" customHeight="1" x14ac:dyDescent="0.25">
      <c r="A1286" s="519" t="s">
        <v>31</v>
      </c>
      <c r="B1286" s="62" t="s">
        <v>1</v>
      </c>
      <c r="C1286" s="121">
        <f>C1288+C1290</f>
        <v>7804</v>
      </c>
    </row>
    <row r="1287" spans="1:11" s="71" customFormat="1" ht="15.75" customHeight="1" x14ac:dyDescent="0.25">
      <c r="A1287" s="520"/>
      <c r="B1287" s="42" t="s">
        <v>2</v>
      </c>
      <c r="C1287" s="121">
        <f>C1289+C1291</f>
        <v>7804</v>
      </c>
    </row>
    <row r="1288" spans="1:11" s="103" customFormat="1" ht="13.5" customHeight="1" x14ac:dyDescent="0.3">
      <c r="A1288" s="517" t="s">
        <v>47</v>
      </c>
      <c r="B1288" s="238" t="s">
        <v>1</v>
      </c>
      <c r="C1288" s="268">
        <v>3604</v>
      </c>
    </row>
    <row r="1289" spans="1:11" s="103" customFormat="1" ht="14.25" customHeight="1" x14ac:dyDescent="0.3">
      <c r="A1289" s="518"/>
      <c r="B1289" s="239" t="s">
        <v>2</v>
      </c>
      <c r="C1289" s="268">
        <v>3604</v>
      </c>
    </row>
    <row r="1290" spans="1:11" s="103" customFormat="1" ht="46.5" customHeight="1" x14ac:dyDescent="0.3">
      <c r="A1290" s="337" t="s">
        <v>97</v>
      </c>
      <c r="B1290" s="238" t="s">
        <v>1</v>
      </c>
      <c r="C1290" s="268">
        <v>4200</v>
      </c>
    </row>
    <row r="1291" spans="1:11" s="103" customFormat="1" ht="13.5" customHeight="1" x14ac:dyDescent="0.3">
      <c r="A1291" s="207"/>
      <c r="B1291" s="239" t="s">
        <v>2</v>
      </c>
      <c r="C1291" s="268">
        <v>4200</v>
      </c>
    </row>
    <row r="1292" spans="1:11" ht="13" x14ac:dyDescent="0.3">
      <c r="A1292" s="98" t="s">
        <v>30</v>
      </c>
      <c r="B1292" s="51"/>
      <c r="C1292" s="50"/>
      <c r="D1292" s="47"/>
      <c r="E1292" s="47"/>
      <c r="F1292" s="47"/>
      <c r="G1292" s="47"/>
      <c r="H1292" s="47"/>
      <c r="I1292" s="47"/>
      <c r="K1292" s="46"/>
    </row>
    <row r="1293" spans="1:11" ht="13" x14ac:dyDescent="0.3">
      <c r="A1293" s="78" t="s">
        <v>14</v>
      </c>
      <c r="B1293" s="62" t="s">
        <v>1</v>
      </c>
      <c r="C1293" s="19">
        <f>C1295+C1303</f>
        <v>19231</v>
      </c>
      <c r="D1293" s="47"/>
      <c r="E1293" s="47"/>
      <c r="F1293" s="47"/>
      <c r="G1293" s="47"/>
      <c r="H1293" s="47"/>
      <c r="I1293" s="52"/>
    </row>
    <row r="1294" spans="1:11" x14ac:dyDescent="0.25">
      <c r="A1294" s="10" t="s">
        <v>22</v>
      </c>
      <c r="B1294" s="42" t="s">
        <v>2</v>
      </c>
      <c r="C1294" s="19">
        <f>C1296+C1304</f>
        <v>19231</v>
      </c>
      <c r="D1294" s="45"/>
      <c r="E1294" s="45"/>
      <c r="F1294" s="45"/>
      <c r="G1294" s="45"/>
      <c r="H1294" s="45"/>
      <c r="I1294" s="45"/>
    </row>
    <row r="1295" spans="1:11" ht="13" x14ac:dyDescent="0.3">
      <c r="A1295" s="26" t="s">
        <v>19</v>
      </c>
      <c r="B1295" s="63" t="s">
        <v>1</v>
      </c>
      <c r="C1295" s="28">
        <f>C1297</f>
        <v>3295</v>
      </c>
      <c r="D1295" s="45"/>
      <c r="E1295" s="45"/>
      <c r="F1295" s="45"/>
      <c r="G1295" s="45"/>
      <c r="H1295" s="45"/>
      <c r="I1295" s="45"/>
    </row>
    <row r="1296" spans="1:11" ht="13" x14ac:dyDescent="0.3">
      <c r="A1296" s="10" t="s">
        <v>20</v>
      </c>
      <c r="B1296" s="42" t="s">
        <v>2</v>
      </c>
      <c r="C1296" s="28">
        <f>C1298</f>
        <v>3295</v>
      </c>
      <c r="D1296" s="45"/>
      <c r="E1296" s="45"/>
      <c r="F1296" s="45"/>
      <c r="G1296" s="45"/>
      <c r="H1296" s="45"/>
      <c r="I1296" s="45"/>
    </row>
    <row r="1297" spans="1:9" ht="13" x14ac:dyDescent="0.3">
      <c r="A1297" s="12" t="s">
        <v>10</v>
      </c>
      <c r="B1297" s="6" t="s">
        <v>1</v>
      </c>
      <c r="C1297" s="19">
        <f>C1299+C1301</f>
        <v>3295</v>
      </c>
      <c r="D1297" s="45"/>
      <c r="E1297" s="45"/>
      <c r="F1297" s="45"/>
      <c r="G1297" s="45"/>
      <c r="H1297" s="45"/>
      <c r="I1297" s="45"/>
    </row>
    <row r="1298" spans="1:9" ht="13" x14ac:dyDescent="0.3">
      <c r="A1298" s="11"/>
      <c r="B1298" s="7" t="s">
        <v>2</v>
      </c>
      <c r="C1298" s="19">
        <f>C1300+C1302</f>
        <v>3295</v>
      </c>
      <c r="D1298" s="45"/>
      <c r="E1298" s="45"/>
      <c r="F1298" s="45"/>
      <c r="G1298" s="45"/>
      <c r="H1298" s="45"/>
      <c r="I1298" s="45"/>
    </row>
    <row r="1299" spans="1:9" ht="13" x14ac:dyDescent="0.3">
      <c r="A1299" s="12" t="s">
        <v>45</v>
      </c>
      <c r="B1299" s="63" t="s">
        <v>1</v>
      </c>
      <c r="C1299" s="19">
        <f>C1318+C1331+C1352+C1443</f>
        <v>1054</v>
      </c>
      <c r="D1299" s="45"/>
      <c r="E1299" s="45"/>
      <c r="F1299" s="45"/>
      <c r="G1299" s="45"/>
      <c r="H1299" s="45"/>
      <c r="I1299" s="45"/>
    </row>
    <row r="1300" spans="1:9" ht="13" x14ac:dyDescent="0.3">
      <c r="A1300" s="11"/>
      <c r="B1300" s="42" t="s">
        <v>2</v>
      </c>
      <c r="C1300" s="19">
        <f>C1319+C1332+C1353+C1444</f>
        <v>1054</v>
      </c>
      <c r="D1300" s="45"/>
      <c r="E1300" s="45"/>
      <c r="F1300" s="45"/>
      <c r="G1300" s="45"/>
      <c r="H1300" s="45"/>
      <c r="I1300" s="45"/>
    </row>
    <row r="1301" spans="1:9" ht="13" x14ac:dyDescent="0.3">
      <c r="A1301" s="12" t="s">
        <v>31</v>
      </c>
      <c r="B1301" s="63" t="s">
        <v>1</v>
      </c>
      <c r="C1301" s="19">
        <f>C1337+C1465</f>
        <v>2241</v>
      </c>
      <c r="D1301" s="45"/>
      <c r="E1301" s="45"/>
      <c r="F1301" s="45"/>
      <c r="G1301" s="45"/>
      <c r="H1301" s="45"/>
      <c r="I1301" s="45"/>
    </row>
    <row r="1302" spans="1:9" ht="13" x14ac:dyDescent="0.3">
      <c r="A1302" s="11"/>
      <c r="B1302" s="42" t="s">
        <v>2</v>
      </c>
      <c r="C1302" s="19">
        <f>C1338+C1466</f>
        <v>2241</v>
      </c>
      <c r="D1302" s="45"/>
      <c r="E1302" s="45"/>
      <c r="F1302" s="45"/>
      <c r="G1302" s="45"/>
      <c r="H1302" s="45"/>
      <c r="I1302" s="45"/>
    </row>
    <row r="1303" spans="1:9" ht="13" x14ac:dyDescent="0.3">
      <c r="A1303" s="34" t="s">
        <v>17</v>
      </c>
      <c r="B1303" s="63" t="s">
        <v>1</v>
      </c>
      <c r="C1303" s="28">
        <f>C1305</f>
        <v>15936</v>
      </c>
      <c r="D1303" s="45"/>
      <c r="E1303" s="45"/>
      <c r="F1303" s="45"/>
      <c r="G1303" s="45"/>
      <c r="H1303" s="45"/>
      <c r="I1303" s="45"/>
    </row>
    <row r="1304" spans="1:9" ht="13" x14ac:dyDescent="0.3">
      <c r="A1304" s="10" t="s">
        <v>9</v>
      </c>
      <c r="B1304" s="42" t="s">
        <v>2</v>
      </c>
      <c r="C1304" s="28">
        <f>C1306</f>
        <v>15936</v>
      </c>
      <c r="D1304" s="45"/>
      <c r="E1304" s="45"/>
      <c r="F1304" s="45"/>
      <c r="G1304" s="45"/>
      <c r="H1304" s="45"/>
      <c r="I1304" s="45"/>
    </row>
    <row r="1305" spans="1:9" ht="13" x14ac:dyDescent="0.3">
      <c r="A1305" s="12" t="s">
        <v>10</v>
      </c>
      <c r="B1305" s="6" t="s">
        <v>1</v>
      </c>
      <c r="C1305" s="19">
        <f>C1307+C1309</f>
        <v>15936</v>
      </c>
      <c r="D1305" s="45"/>
      <c r="E1305" s="45"/>
      <c r="F1305" s="45"/>
      <c r="G1305" s="45"/>
      <c r="H1305" s="45"/>
      <c r="I1305" s="45"/>
    </row>
    <row r="1306" spans="1:9" ht="13" x14ac:dyDescent="0.3">
      <c r="A1306" s="11"/>
      <c r="B1306" s="7" t="s">
        <v>2</v>
      </c>
      <c r="C1306" s="19">
        <f>C1308+C1310</f>
        <v>15936</v>
      </c>
      <c r="D1306" s="45"/>
      <c r="E1306" s="45"/>
      <c r="F1306" s="45"/>
      <c r="G1306" s="45"/>
      <c r="H1306" s="45"/>
      <c r="I1306" s="45"/>
    </row>
    <row r="1307" spans="1:9" s="47" customFormat="1" ht="13" x14ac:dyDescent="0.3">
      <c r="A1307" s="12" t="s">
        <v>45</v>
      </c>
      <c r="B1307" s="63" t="s">
        <v>1</v>
      </c>
      <c r="C1307" s="94">
        <f>C1371+C1414+C1477</f>
        <v>6176</v>
      </c>
    </row>
    <row r="1308" spans="1:9" s="47" customFormat="1" ht="13" x14ac:dyDescent="0.3">
      <c r="A1308" s="101"/>
      <c r="B1308" s="42" t="s">
        <v>2</v>
      </c>
      <c r="C1308" s="94">
        <f>C1372+C1415+C1478</f>
        <v>6176</v>
      </c>
    </row>
    <row r="1309" spans="1:9" ht="13" x14ac:dyDescent="0.3">
      <c r="A1309" s="12" t="s">
        <v>31</v>
      </c>
      <c r="B1309" s="63" t="s">
        <v>1</v>
      </c>
      <c r="C1309" s="19">
        <f>C1395+C1428</f>
        <v>9760</v>
      </c>
      <c r="D1309" s="45"/>
      <c r="E1309" s="45"/>
      <c r="F1309" s="45"/>
      <c r="G1309" s="45"/>
      <c r="H1309" s="45"/>
      <c r="I1309" s="45"/>
    </row>
    <row r="1310" spans="1:9" ht="13" x14ac:dyDescent="0.3">
      <c r="A1310" s="11"/>
      <c r="B1310" s="42" t="s">
        <v>2</v>
      </c>
      <c r="C1310" s="19">
        <f>C1396+C1429</f>
        <v>9760</v>
      </c>
      <c r="D1310" s="45"/>
      <c r="E1310" s="45"/>
      <c r="F1310" s="45"/>
      <c r="G1310" s="45"/>
      <c r="H1310" s="45"/>
      <c r="I1310" s="45"/>
    </row>
    <row r="1311" spans="1:9" ht="13" x14ac:dyDescent="0.3">
      <c r="A1311" s="176" t="s">
        <v>18</v>
      </c>
      <c r="B1311" s="177"/>
      <c r="C1311" s="178"/>
      <c r="D1311" s="131"/>
      <c r="E1311" s="136"/>
      <c r="F1311" s="131"/>
      <c r="G1311" s="131"/>
      <c r="H1311" s="131"/>
      <c r="I1311" s="132"/>
    </row>
    <row r="1312" spans="1:9" s="71" customFormat="1" ht="15.75" customHeight="1" x14ac:dyDescent="0.25">
      <c r="A1312" s="137" t="s">
        <v>14</v>
      </c>
      <c r="B1312" s="62" t="s">
        <v>1</v>
      </c>
      <c r="C1312" s="121">
        <f t="shared" ref="C1312:C1317" si="46">C1314</f>
        <v>501</v>
      </c>
    </row>
    <row r="1313" spans="1:9" s="71" customFormat="1" ht="15.75" customHeight="1" x14ac:dyDescent="0.25">
      <c r="A1313" s="138" t="s">
        <v>15</v>
      </c>
      <c r="B1313" s="42" t="s">
        <v>2</v>
      </c>
      <c r="C1313" s="121">
        <f t="shared" si="46"/>
        <v>501</v>
      </c>
    </row>
    <row r="1314" spans="1:9" s="71" customFormat="1" ht="15" customHeight="1" x14ac:dyDescent="0.3">
      <c r="A1314" s="139" t="s">
        <v>19</v>
      </c>
      <c r="B1314" s="62" t="s">
        <v>1</v>
      </c>
      <c r="C1314" s="143">
        <f t="shared" si="46"/>
        <v>501</v>
      </c>
    </row>
    <row r="1315" spans="1:9" s="71" customFormat="1" ht="15" customHeight="1" x14ac:dyDescent="0.3">
      <c r="A1315" s="140" t="s">
        <v>20</v>
      </c>
      <c r="B1315" s="42" t="s">
        <v>2</v>
      </c>
      <c r="C1315" s="143">
        <f t="shared" si="46"/>
        <v>501</v>
      </c>
    </row>
    <row r="1316" spans="1:9" s="71" customFormat="1" ht="13.5" customHeight="1" x14ac:dyDescent="0.25">
      <c r="A1316" s="515" t="s">
        <v>10</v>
      </c>
      <c r="B1316" s="62" t="s">
        <v>1</v>
      </c>
      <c r="C1316" s="121">
        <f t="shared" si="46"/>
        <v>501</v>
      </c>
    </row>
    <row r="1317" spans="1:9" s="71" customFormat="1" ht="14.25" customHeight="1" x14ac:dyDescent="0.25">
      <c r="A1317" s="516"/>
      <c r="B1317" s="42" t="s">
        <v>2</v>
      </c>
      <c r="C1317" s="121">
        <f t="shared" si="46"/>
        <v>501</v>
      </c>
    </row>
    <row r="1318" spans="1:9" s="71" customFormat="1" ht="15.75" customHeight="1" x14ac:dyDescent="0.3">
      <c r="A1318" s="12" t="s">
        <v>45</v>
      </c>
      <c r="B1318" s="62" t="s">
        <v>1</v>
      </c>
      <c r="C1318" s="121">
        <f>C1320+C1322</f>
        <v>501</v>
      </c>
    </row>
    <row r="1319" spans="1:9" s="71" customFormat="1" ht="15.75" customHeight="1" x14ac:dyDescent="0.3">
      <c r="A1319" s="11"/>
      <c r="B1319" s="42" t="s">
        <v>2</v>
      </c>
      <c r="C1319" s="121">
        <f>C1321+C1323</f>
        <v>501</v>
      </c>
    </row>
    <row r="1320" spans="1:9" s="103" customFormat="1" ht="32.25" customHeight="1" x14ac:dyDescent="0.3">
      <c r="A1320" s="380" t="s">
        <v>147</v>
      </c>
      <c r="B1320" s="238" t="s">
        <v>1</v>
      </c>
      <c r="C1320" s="268">
        <v>429</v>
      </c>
    </row>
    <row r="1321" spans="1:9" s="103" customFormat="1" ht="14.25" customHeight="1" x14ac:dyDescent="0.3">
      <c r="A1321" s="269"/>
      <c r="B1321" s="239" t="s">
        <v>2</v>
      </c>
      <c r="C1321" s="268">
        <v>429</v>
      </c>
    </row>
    <row r="1322" spans="1:9" s="103" customFormat="1" ht="32.25" customHeight="1" x14ac:dyDescent="0.3">
      <c r="A1322" s="363" t="s">
        <v>160</v>
      </c>
      <c r="B1322" s="238" t="s">
        <v>1</v>
      </c>
      <c r="C1322" s="268">
        <v>72</v>
      </c>
    </row>
    <row r="1323" spans="1:9" s="103" customFormat="1" ht="14.25" customHeight="1" x14ac:dyDescent="0.3">
      <c r="A1323" s="269"/>
      <c r="B1323" s="239" t="s">
        <v>2</v>
      </c>
      <c r="C1323" s="268">
        <v>72</v>
      </c>
    </row>
    <row r="1324" spans="1:9" ht="13" x14ac:dyDescent="0.3">
      <c r="A1324" s="176" t="s">
        <v>35</v>
      </c>
      <c r="B1324" s="177"/>
      <c r="C1324" s="178"/>
      <c r="D1324" s="126"/>
      <c r="E1324" s="127"/>
      <c r="F1324" s="126"/>
      <c r="G1324" s="126"/>
      <c r="H1324" s="126"/>
      <c r="I1324" s="126"/>
    </row>
    <row r="1325" spans="1:9" ht="13" x14ac:dyDescent="0.3">
      <c r="A1325" s="152" t="s">
        <v>14</v>
      </c>
      <c r="B1325" s="62" t="s">
        <v>1</v>
      </c>
      <c r="C1325" s="48">
        <f t="shared" ref="C1325:C1328" si="47">C1327</f>
        <v>2232</v>
      </c>
      <c r="D1325" s="128"/>
      <c r="E1325" s="128"/>
      <c r="F1325" s="128"/>
      <c r="G1325" s="128"/>
      <c r="H1325" s="128"/>
      <c r="I1325" s="128"/>
    </row>
    <row r="1326" spans="1:9" x14ac:dyDescent="0.25">
      <c r="A1326" s="22" t="s">
        <v>48</v>
      </c>
      <c r="B1326" s="14" t="s">
        <v>2</v>
      </c>
      <c r="C1326" s="48">
        <f t="shared" si="47"/>
        <v>2232</v>
      </c>
    </row>
    <row r="1327" spans="1:9" ht="13" x14ac:dyDescent="0.3">
      <c r="A1327" s="146" t="s">
        <v>28</v>
      </c>
      <c r="B1327" s="13" t="s">
        <v>1</v>
      </c>
      <c r="C1327" s="28">
        <f t="shared" si="47"/>
        <v>2232</v>
      </c>
    </row>
    <row r="1328" spans="1:9" ht="13" x14ac:dyDescent="0.3">
      <c r="A1328" s="22" t="s">
        <v>49</v>
      </c>
      <c r="B1328" s="14" t="s">
        <v>2</v>
      </c>
      <c r="C1328" s="28">
        <f t="shared" si="47"/>
        <v>2232</v>
      </c>
    </row>
    <row r="1329" spans="1:9" ht="13" x14ac:dyDescent="0.3">
      <c r="A1329" s="12" t="s">
        <v>10</v>
      </c>
      <c r="B1329" s="6" t="s">
        <v>1</v>
      </c>
      <c r="C1329" s="19">
        <f>C1331+C1337</f>
        <v>2232</v>
      </c>
      <c r="D1329" s="45"/>
      <c r="E1329" s="45"/>
      <c r="F1329" s="45"/>
      <c r="G1329" s="45"/>
      <c r="H1329" s="45"/>
      <c r="I1329" s="45"/>
    </row>
    <row r="1330" spans="1:9" ht="13" x14ac:dyDescent="0.3">
      <c r="A1330" s="11"/>
      <c r="B1330" s="7" t="s">
        <v>2</v>
      </c>
      <c r="C1330" s="19">
        <f>C1332+C1338</f>
        <v>2232</v>
      </c>
      <c r="D1330" s="45"/>
      <c r="E1330" s="45"/>
      <c r="F1330" s="45"/>
      <c r="G1330" s="45"/>
      <c r="H1330" s="45"/>
      <c r="I1330" s="45"/>
    </row>
    <row r="1331" spans="1:9" s="71" customFormat="1" ht="15.75" customHeight="1" x14ac:dyDescent="0.3">
      <c r="A1331" s="12" t="s">
        <v>45</v>
      </c>
      <c r="B1331" s="62" t="s">
        <v>1</v>
      </c>
      <c r="C1331" s="121">
        <f>C1333</f>
        <v>20</v>
      </c>
    </row>
    <row r="1332" spans="1:9" s="71" customFormat="1" ht="15.75" customHeight="1" x14ac:dyDescent="0.3">
      <c r="A1332" s="11"/>
      <c r="B1332" s="42" t="s">
        <v>2</v>
      </c>
      <c r="C1332" s="121">
        <f>C1334</f>
        <v>20</v>
      </c>
    </row>
    <row r="1333" spans="1:9" s="96" customFormat="1" ht="19.5" customHeight="1" x14ac:dyDescent="0.3">
      <c r="A1333" s="270" t="s">
        <v>74</v>
      </c>
      <c r="B1333" s="266" t="s">
        <v>1</v>
      </c>
      <c r="C1333" s="268">
        <f>C1335</f>
        <v>20</v>
      </c>
    </row>
    <row r="1334" spans="1:9" s="103" customFormat="1" ht="14.25" customHeight="1" x14ac:dyDescent="0.3">
      <c r="A1334" s="269"/>
      <c r="B1334" s="239" t="s">
        <v>2</v>
      </c>
      <c r="C1334" s="268">
        <f>C1336</f>
        <v>20</v>
      </c>
    </row>
    <row r="1335" spans="1:9" s="103" customFormat="1" ht="32.25" customHeight="1" x14ac:dyDescent="0.3">
      <c r="A1335" s="317" t="s">
        <v>179</v>
      </c>
      <c r="B1335" s="238" t="s">
        <v>1</v>
      </c>
      <c r="C1335" s="268">
        <v>20</v>
      </c>
    </row>
    <row r="1336" spans="1:9" s="103" customFormat="1" ht="14.25" customHeight="1" x14ac:dyDescent="0.3">
      <c r="A1336" s="269"/>
      <c r="B1336" s="239" t="s">
        <v>2</v>
      </c>
      <c r="C1336" s="268">
        <v>20</v>
      </c>
    </row>
    <row r="1337" spans="1:9" s="69" customFormat="1" ht="13" x14ac:dyDescent="0.3">
      <c r="A1337" s="246" t="s">
        <v>31</v>
      </c>
      <c r="B1337" s="29" t="s">
        <v>1</v>
      </c>
      <c r="C1337" s="30">
        <f t="shared" ref="C1337:C1340" si="48">C1339</f>
        <v>2212</v>
      </c>
      <c r="D1337" s="74"/>
      <c r="E1337" s="74"/>
      <c r="F1337" s="74"/>
      <c r="G1337" s="74"/>
      <c r="H1337" s="74"/>
      <c r="I1337" s="74"/>
    </row>
    <row r="1338" spans="1:9" s="69" customFormat="1" ht="13" x14ac:dyDescent="0.3">
      <c r="A1338" s="33"/>
      <c r="B1338" s="31" t="s">
        <v>2</v>
      </c>
      <c r="C1338" s="30">
        <f>C1340</f>
        <v>2212</v>
      </c>
      <c r="D1338" s="74"/>
      <c r="E1338" s="74"/>
      <c r="F1338" s="74"/>
      <c r="G1338" s="74"/>
      <c r="H1338" s="74"/>
      <c r="I1338" s="74"/>
    </row>
    <row r="1339" spans="1:9" s="69" customFormat="1" ht="13" x14ac:dyDescent="0.3">
      <c r="A1339" s="88" t="s">
        <v>74</v>
      </c>
      <c r="B1339" s="29" t="s">
        <v>1</v>
      </c>
      <c r="C1339" s="30">
        <f t="shared" si="48"/>
        <v>2212</v>
      </c>
      <c r="D1339" s="74"/>
      <c r="E1339" s="74"/>
      <c r="F1339" s="74"/>
      <c r="G1339" s="74"/>
      <c r="H1339" s="74"/>
      <c r="I1339" s="74"/>
    </row>
    <row r="1340" spans="1:9" s="69" customFormat="1" ht="13" x14ac:dyDescent="0.3">
      <c r="A1340" s="33"/>
      <c r="B1340" s="31" t="s">
        <v>2</v>
      </c>
      <c r="C1340" s="30">
        <f t="shared" si="48"/>
        <v>2212</v>
      </c>
      <c r="D1340" s="74"/>
      <c r="E1340" s="74"/>
      <c r="F1340" s="74"/>
      <c r="G1340" s="74"/>
      <c r="H1340" s="74"/>
      <c r="I1340" s="74"/>
    </row>
    <row r="1341" spans="1:9" s="99" customFormat="1" ht="30.75" customHeight="1" x14ac:dyDescent="0.25">
      <c r="A1341" s="393" t="s">
        <v>102</v>
      </c>
      <c r="B1341" s="151" t="s">
        <v>1</v>
      </c>
      <c r="C1341" s="97">
        <v>2212</v>
      </c>
      <c r="D1341" s="91"/>
      <c r="E1341" s="91"/>
      <c r="F1341" s="91"/>
      <c r="G1341" s="91"/>
      <c r="H1341" s="91"/>
      <c r="I1341" s="91"/>
    </row>
    <row r="1342" spans="1:9" s="15" customFormat="1" x14ac:dyDescent="0.25">
      <c r="A1342" s="22"/>
      <c r="B1342" s="14" t="s">
        <v>2</v>
      </c>
      <c r="C1342" s="43">
        <v>2212</v>
      </c>
      <c r="D1342" s="44"/>
      <c r="E1342" s="44"/>
      <c r="F1342" s="44"/>
      <c r="G1342" s="44"/>
      <c r="H1342" s="44"/>
      <c r="I1342" s="44"/>
    </row>
    <row r="1343" spans="1:9" ht="13" x14ac:dyDescent="0.3">
      <c r="A1343" s="203" t="s">
        <v>105</v>
      </c>
      <c r="B1343" s="204"/>
      <c r="C1343" s="205"/>
      <c r="D1343" s="209"/>
      <c r="E1343" s="209"/>
      <c r="F1343" s="209"/>
      <c r="G1343" s="209"/>
      <c r="H1343" s="209"/>
      <c r="I1343" s="209"/>
    </row>
    <row r="1344" spans="1:9" ht="13" x14ac:dyDescent="0.3">
      <c r="A1344" s="152" t="s">
        <v>14</v>
      </c>
      <c r="B1344" s="62" t="s">
        <v>1</v>
      </c>
      <c r="C1344" s="48">
        <f t="shared" ref="C1344:C1351" si="49">C1346</f>
        <v>130</v>
      </c>
      <c r="D1344" s="128"/>
      <c r="E1344" s="128"/>
      <c r="F1344" s="128"/>
      <c r="G1344" s="128"/>
      <c r="H1344" s="128"/>
      <c r="I1344" s="128"/>
    </row>
    <row r="1345" spans="1:9" x14ac:dyDescent="0.25">
      <c r="A1345" s="22" t="s">
        <v>48</v>
      </c>
      <c r="B1345" s="14" t="s">
        <v>2</v>
      </c>
      <c r="C1345" s="48">
        <f t="shared" si="49"/>
        <v>130</v>
      </c>
      <c r="D1345" s="48">
        <f>D1347</f>
        <v>0</v>
      </c>
    </row>
    <row r="1346" spans="1:9" ht="13" x14ac:dyDescent="0.3">
      <c r="A1346" s="146" t="s">
        <v>28</v>
      </c>
      <c r="B1346" s="13" t="s">
        <v>1</v>
      </c>
      <c r="C1346" s="28">
        <f t="shared" si="49"/>
        <v>130</v>
      </c>
    </row>
    <row r="1347" spans="1:9" ht="13" x14ac:dyDescent="0.3">
      <c r="A1347" s="22" t="s">
        <v>49</v>
      </c>
      <c r="B1347" s="14" t="s">
        <v>2</v>
      </c>
      <c r="C1347" s="28">
        <f t="shared" si="49"/>
        <v>130</v>
      </c>
    </row>
    <row r="1348" spans="1:9" ht="13" x14ac:dyDescent="0.3">
      <c r="A1348" s="12" t="s">
        <v>10</v>
      </c>
      <c r="B1348" s="6" t="s">
        <v>1</v>
      </c>
      <c r="C1348" s="19">
        <f t="shared" si="49"/>
        <v>130</v>
      </c>
      <c r="D1348" s="45"/>
      <c r="E1348" s="45"/>
      <c r="F1348" s="45"/>
      <c r="G1348" s="45"/>
      <c r="H1348" s="45"/>
      <c r="I1348" s="45"/>
    </row>
    <row r="1349" spans="1:9" ht="13" x14ac:dyDescent="0.3">
      <c r="A1349" s="11"/>
      <c r="B1349" s="7" t="s">
        <v>2</v>
      </c>
      <c r="C1349" s="19">
        <f t="shared" si="49"/>
        <v>130</v>
      </c>
      <c r="D1349" s="45"/>
      <c r="E1349" s="45"/>
      <c r="F1349" s="45"/>
      <c r="G1349" s="45"/>
      <c r="H1349" s="45"/>
      <c r="I1349" s="45"/>
    </row>
    <row r="1350" spans="1:9" ht="13" x14ac:dyDescent="0.3">
      <c r="A1350" s="36" t="s">
        <v>23</v>
      </c>
      <c r="B1350" s="13" t="s">
        <v>1</v>
      </c>
      <c r="C1350" s="19">
        <f t="shared" si="49"/>
        <v>130</v>
      </c>
    </row>
    <row r="1351" spans="1:9" x14ac:dyDescent="0.25">
      <c r="A1351" s="10"/>
      <c r="B1351" s="14" t="s">
        <v>2</v>
      </c>
      <c r="C1351" s="19">
        <f t="shared" si="49"/>
        <v>130</v>
      </c>
    </row>
    <row r="1352" spans="1:9" ht="13" x14ac:dyDescent="0.3">
      <c r="A1352" s="12" t="s">
        <v>45</v>
      </c>
      <c r="B1352" s="6" t="s">
        <v>1</v>
      </c>
      <c r="C1352" s="19">
        <f>C1354+C1358</f>
        <v>130</v>
      </c>
    </row>
    <row r="1353" spans="1:9" x14ac:dyDescent="0.25">
      <c r="A1353" s="9"/>
      <c r="B1353" s="7" t="s">
        <v>2</v>
      </c>
      <c r="C1353" s="19">
        <f>C1355+C1359</f>
        <v>130</v>
      </c>
    </row>
    <row r="1354" spans="1:9" s="69" customFormat="1" ht="28" x14ac:dyDescent="0.3">
      <c r="A1354" s="211" t="s">
        <v>183</v>
      </c>
      <c r="B1354" s="29" t="s">
        <v>1</v>
      </c>
      <c r="C1354" s="28">
        <f>C1356</f>
        <v>125</v>
      </c>
      <c r="D1354" s="74"/>
      <c r="E1354" s="74"/>
      <c r="F1354" s="74"/>
      <c r="G1354" s="74"/>
      <c r="H1354" s="74"/>
      <c r="I1354" s="74"/>
    </row>
    <row r="1355" spans="1:9" s="69" customFormat="1" ht="13" x14ac:dyDescent="0.3">
      <c r="A1355" s="33"/>
      <c r="B1355" s="31" t="s">
        <v>2</v>
      </c>
      <c r="C1355" s="28">
        <f>C1357</f>
        <v>125</v>
      </c>
      <c r="D1355" s="74"/>
      <c r="E1355" s="74"/>
      <c r="F1355" s="74"/>
      <c r="G1355" s="74"/>
      <c r="H1355" s="74"/>
      <c r="I1355" s="74"/>
    </row>
    <row r="1356" spans="1:9" s="99" customFormat="1" ht="28" x14ac:dyDescent="0.25">
      <c r="A1356" s="370" t="s">
        <v>422</v>
      </c>
      <c r="B1356" s="151" t="s">
        <v>1</v>
      </c>
      <c r="C1356" s="97">
        <v>125</v>
      </c>
      <c r="D1356" s="91"/>
      <c r="E1356" s="91"/>
      <c r="F1356" s="91"/>
      <c r="G1356" s="91"/>
      <c r="H1356" s="91"/>
      <c r="I1356" s="91"/>
    </row>
    <row r="1357" spans="1:9" s="99" customFormat="1" x14ac:dyDescent="0.25">
      <c r="A1357" s="84"/>
      <c r="B1357" s="73" t="s">
        <v>2</v>
      </c>
      <c r="C1357" s="97">
        <v>125</v>
      </c>
      <c r="D1357" s="91"/>
      <c r="E1357" s="91"/>
      <c r="F1357" s="91"/>
      <c r="G1357" s="91"/>
      <c r="H1357" s="91"/>
      <c r="I1357" s="91"/>
    </row>
    <row r="1358" spans="1:9" s="99" customFormat="1" ht="28" x14ac:dyDescent="0.3">
      <c r="A1358" s="394" t="s">
        <v>184</v>
      </c>
      <c r="B1358" s="29" t="s">
        <v>1</v>
      </c>
      <c r="C1358" s="30">
        <f>C1360</f>
        <v>5</v>
      </c>
      <c r="D1358" s="91"/>
      <c r="E1358" s="91"/>
      <c r="F1358" s="91"/>
      <c r="G1358" s="91"/>
      <c r="H1358" s="91"/>
      <c r="I1358" s="91"/>
    </row>
    <row r="1359" spans="1:9" s="99" customFormat="1" ht="13" x14ac:dyDescent="0.3">
      <c r="A1359" s="84"/>
      <c r="B1359" s="31" t="s">
        <v>2</v>
      </c>
      <c r="C1359" s="30">
        <f>C1361</f>
        <v>5</v>
      </c>
      <c r="D1359" s="91"/>
      <c r="E1359" s="91"/>
      <c r="F1359" s="91"/>
      <c r="G1359" s="91"/>
      <c r="H1359" s="91"/>
      <c r="I1359" s="91"/>
    </row>
    <row r="1360" spans="1:9" s="99" customFormat="1" ht="14" x14ac:dyDescent="0.25">
      <c r="A1360" s="426" t="s">
        <v>182</v>
      </c>
      <c r="B1360" s="151" t="s">
        <v>1</v>
      </c>
      <c r="C1360" s="97">
        <v>5</v>
      </c>
      <c r="D1360" s="91"/>
      <c r="E1360" s="91"/>
      <c r="F1360" s="91"/>
      <c r="G1360" s="91"/>
      <c r="H1360" s="91"/>
      <c r="I1360" s="91"/>
    </row>
    <row r="1361" spans="1:9" s="15" customFormat="1" x14ac:dyDescent="0.25">
      <c r="A1361" s="22"/>
      <c r="B1361" s="14" t="s">
        <v>2</v>
      </c>
      <c r="C1361" s="43">
        <v>5</v>
      </c>
      <c r="D1361" s="44"/>
      <c r="E1361" s="44"/>
      <c r="F1361" s="44"/>
      <c r="G1361" s="44"/>
      <c r="H1361" s="44"/>
      <c r="I1361" s="44"/>
    </row>
    <row r="1362" spans="1:9" ht="13" x14ac:dyDescent="0.3">
      <c r="A1362" s="507" t="s">
        <v>40</v>
      </c>
      <c r="B1362" s="508"/>
      <c r="C1362" s="509"/>
      <c r="E1362" s="46"/>
    </row>
    <row r="1363" spans="1:9" x14ac:dyDescent="0.25">
      <c r="A1363" s="32" t="s">
        <v>14</v>
      </c>
      <c r="B1363" s="62" t="s">
        <v>1</v>
      </c>
      <c r="C1363" s="94">
        <f>C1365</f>
        <v>13565</v>
      </c>
      <c r="E1363" s="71"/>
    </row>
    <row r="1364" spans="1:9" x14ac:dyDescent="0.25">
      <c r="A1364" s="10" t="s">
        <v>15</v>
      </c>
      <c r="B1364" s="42" t="s">
        <v>2</v>
      </c>
      <c r="C1364" s="94">
        <f>C1366</f>
        <v>13565</v>
      </c>
      <c r="E1364" s="71"/>
    </row>
    <row r="1365" spans="1:9" ht="13" x14ac:dyDescent="0.3">
      <c r="A1365" s="34" t="s">
        <v>17</v>
      </c>
      <c r="B1365" s="62" t="s">
        <v>1</v>
      </c>
      <c r="C1365" s="30">
        <f>C1367</f>
        <v>13565</v>
      </c>
    </row>
    <row r="1366" spans="1:9" ht="13" x14ac:dyDescent="0.3">
      <c r="A1366" s="10" t="s">
        <v>9</v>
      </c>
      <c r="B1366" s="42" t="s">
        <v>2</v>
      </c>
      <c r="C1366" s="30">
        <f>C1368</f>
        <v>13565</v>
      </c>
    </row>
    <row r="1367" spans="1:9" ht="13" x14ac:dyDescent="0.3">
      <c r="A1367" s="12" t="s">
        <v>10</v>
      </c>
      <c r="B1367" s="6" t="s">
        <v>1</v>
      </c>
      <c r="C1367" s="94">
        <f>C1369+C1395</f>
        <v>13565</v>
      </c>
    </row>
    <row r="1368" spans="1:9" ht="13" x14ac:dyDescent="0.3">
      <c r="A1368" s="11"/>
      <c r="B1368" s="7" t="s">
        <v>2</v>
      </c>
      <c r="C1368" s="94">
        <f>C1370+C1396</f>
        <v>13565</v>
      </c>
    </row>
    <row r="1369" spans="1:9" ht="13" x14ac:dyDescent="0.3">
      <c r="A1369" s="12" t="s">
        <v>23</v>
      </c>
      <c r="B1369" s="6" t="s">
        <v>1</v>
      </c>
      <c r="C1369" s="94">
        <f>C1371</f>
        <v>3957</v>
      </c>
    </row>
    <row r="1370" spans="1:9" ht="13" x14ac:dyDescent="0.3">
      <c r="A1370" s="11"/>
      <c r="B1370" s="7" t="s">
        <v>2</v>
      </c>
      <c r="C1370" s="94">
        <f>C1372</f>
        <v>3957</v>
      </c>
    </row>
    <row r="1371" spans="1:9" s="47" customFormat="1" ht="13" x14ac:dyDescent="0.3">
      <c r="A1371" s="34" t="s">
        <v>45</v>
      </c>
      <c r="B1371" s="93" t="s">
        <v>1</v>
      </c>
      <c r="C1371" s="30">
        <f>+C1373+C1377+C1381+C1385+C1389</f>
        <v>3957</v>
      </c>
    </row>
    <row r="1372" spans="1:9" s="47" customFormat="1" ht="13" x14ac:dyDescent="0.3">
      <c r="A1372" s="101"/>
      <c r="B1372" s="80" t="s">
        <v>2</v>
      </c>
      <c r="C1372" s="30">
        <f>+C1374+C1378+C1382+C1386+C1390</f>
        <v>3957</v>
      </c>
    </row>
    <row r="1373" spans="1:9" s="69" customFormat="1" ht="14" x14ac:dyDescent="0.3">
      <c r="A1373" s="272" t="s">
        <v>83</v>
      </c>
      <c r="B1373" s="29" t="s">
        <v>1</v>
      </c>
      <c r="C1373" s="28">
        <f>C1375</f>
        <v>350</v>
      </c>
    </row>
    <row r="1374" spans="1:9" s="69" customFormat="1" ht="13" x14ac:dyDescent="0.3">
      <c r="A1374" s="33"/>
      <c r="B1374" s="31" t="s">
        <v>2</v>
      </c>
      <c r="C1374" s="28">
        <f>C1376</f>
        <v>350</v>
      </c>
    </row>
    <row r="1375" spans="1:9" s="99" customFormat="1" x14ac:dyDescent="0.25">
      <c r="A1375" s="434" t="s">
        <v>444</v>
      </c>
      <c r="B1375" s="151" t="s">
        <v>1</v>
      </c>
      <c r="C1375" s="97">
        <v>350</v>
      </c>
    </row>
    <row r="1376" spans="1:9" s="99" customFormat="1" x14ac:dyDescent="0.25">
      <c r="A1376" s="84"/>
      <c r="B1376" s="73" t="s">
        <v>2</v>
      </c>
      <c r="C1376" s="97">
        <v>350</v>
      </c>
    </row>
    <row r="1377" spans="1:3" s="69" customFormat="1" ht="29.25" customHeight="1" x14ac:dyDescent="0.3">
      <c r="A1377" s="395" t="s">
        <v>205</v>
      </c>
      <c r="B1377" s="29" t="s">
        <v>1</v>
      </c>
      <c r="C1377" s="30">
        <f>C1379</f>
        <v>1249</v>
      </c>
    </row>
    <row r="1378" spans="1:3" s="69" customFormat="1" ht="13" x14ac:dyDescent="0.3">
      <c r="A1378" s="33"/>
      <c r="B1378" s="31" t="s">
        <v>2</v>
      </c>
      <c r="C1378" s="30">
        <f>C1380</f>
        <v>1249</v>
      </c>
    </row>
    <row r="1379" spans="1:3" s="99" customFormat="1" ht="27.75" customHeight="1" x14ac:dyDescent="0.25">
      <c r="A1379" s="425" t="s">
        <v>206</v>
      </c>
      <c r="B1379" s="151" t="s">
        <v>1</v>
      </c>
      <c r="C1379" s="97">
        <v>1249</v>
      </c>
    </row>
    <row r="1380" spans="1:3" s="99" customFormat="1" x14ac:dyDescent="0.25">
      <c r="A1380" s="84"/>
      <c r="B1380" s="73" t="s">
        <v>2</v>
      </c>
      <c r="C1380" s="97">
        <v>1249</v>
      </c>
    </row>
    <row r="1381" spans="1:3" s="69" customFormat="1" ht="14" x14ac:dyDescent="0.3">
      <c r="A1381" s="241" t="s">
        <v>338</v>
      </c>
      <c r="B1381" s="29" t="s">
        <v>1</v>
      </c>
      <c r="C1381" s="30">
        <f>C1383</f>
        <v>2140</v>
      </c>
    </row>
    <row r="1382" spans="1:3" s="69" customFormat="1" ht="13" x14ac:dyDescent="0.3">
      <c r="A1382" s="33"/>
      <c r="B1382" s="31" t="s">
        <v>2</v>
      </c>
      <c r="C1382" s="30">
        <f>C1384</f>
        <v>2140</v>
      </c>
    </row>
    <row r="1383" spans="1:3" s="99" customFormat="1" ht="25" x14ac:dyDescent="0.25">
      <c r="A1383" s="286" t="s">
        <v>53</v>
      </c>
      <c r="B1383" s="151" t="s">
        <v>1</v>
      </c>
      <c r="C1383" s="97">
        <v>2140</v>
      </c>
    </row>
    <row r="1384" spans="1:3" s="99" customFormat="1" x14ac:dyDescent="0.25">
      <c r="A1384" s="84"/>
      <c r="B1384" s="73" t="s">
        <v>2</v>
      </c>
      <c r="C1384" s="97">
        <v>2140</v>
      </c>
    </row>
    <row r="1385" spans="1:3" s="69" customFormat="1" ht="13" x14ac:dyDescent="0.3">
      <c r="A1385" s="359" t="s">
        <v>130</v>
      </c>
      <c r="B1385" s="29" t="s">
        <v>1</v>
      </c>
      <c r="C1385" s="30">
        <f>C1387</f>
        <v>95</v>
      </c>
    </row>
    <row r="1386" spans="1:3" s="69" customFormat="1" ht="13" x14ac:dyDescent="0.3">
      <c r="A1386" s="33"/>
      <c r="B1386" s="31" t="s">
        <v>2</v>
      </c>
      <c r="C1386" s="30">
        <f>C1388</f>
        <v>95</v>
      </c>
    </row>
    <row r="1387" spans="1:3" s="99" customFormat="1" ht="46.5" x14ac:dyDescent="0.35">
      <c r="A1387" s="435" t="s">
        <v>445</v>
      </c>
      <c r="B1387" s="151" t="s">
        <v>1</v>
      </c>
      <c r="C1387" s="97">
        <v>95</v>
      </c>
    </row>
    <row r="1388" spans="1:3" s="99" customFormat="1" x14ac:dyDescent="0.25">
      <c r="A1388" s="84"/>
      <c r="B1388" s="73" t="s">
        <v>2</v>
      </c>
      <c r="C1388" s="97">
        <v>95</v>
      </c>
    </row>
    <row r="1389" spans="1:3" s="69" customFormat="1" ht="26" x14ac:dyDescent="0.3">
      <c r="A1389" s="274" t="s">
        <v>295</v>
      </c>
      <c r="B1389" s="29" t="s">
        <v>1</v>
      </c>
      <c r="C1389" s="28">
        <f>C1391+C1393</f>
        <v>123</v>
      </c>
    </row>
    <row r="1390" spans="1:3" s="69" customFormat="1" ht="13" x14ac:dyDescent="0.3">
      <c r="A1390" s="33"/>
      <c r="B1390" s="31" t="s">
        <v>2</v>
      </c>
      <c r="C1390" s="28">
        <f>C1392+C1394</f>
        <v>123</v>
      </c>
    </row>
    <row r="1391" spans="1:3" s="103" customFormat="1" ht="15.75" customHeight="1" x14ac:dyDescent="0.25">
      <c r="A1391" s="302" t="s">
        <v>228</v>
      </c>
      <c r="B1391" s="111" t="s">
        <v>1</v>
      </c>
      <c r="C1391" s="94">
        <v>30</v>
      </c>
    </row>
    <row r="1392" spans="1:3" s="103" customFormat="1" x14ac:dyDescent="0.25">
      <c r="A1392" s="160"/>
      <c r="B1392" s="92" t="s">
        <v>2</v>
      </c>
      <c r="C1392" s="94">
        <v>30</v>
      </c>
    </row>
    <row r="1393" spans="1:9" s="404" customFormat="1" ht="14" x14ac:dyDescent="0.25">
      <c r="A1393" s="456" t="s">
        <v>214</v>
      </c>
      <c r="B1393" s="402" t="s">
        <v>1</v>
      </c>
      <c r="C1393" s="403">
        <v>93</v>
      </c>
    </row>
    <row r="1394" spans="1:9" s="404" customFormat="1" x14ac:dyDescent="0.25">
      <c r="A1394" s="405"/>
      <c r="B1394" s="406" t="s">
        <v>2</v>
      </c>
      <c r="C1394" s="403">
        <v>93</v>
      </c>
    </row>
    <row r="1395" spans="1:9" s="103" customFormat="1" ht="15" customHeight="1" x14ac:dyDescent="0.3">
      <c r="A1395" s="246" t="s">
        <v>31</v>
      </c>
      <c r="B1395" s="104" t="s">
        <v>1</v>
      </c>
      <c r="C1395" s="30">
        <f>C1397+C1403</f>
        <v>9608</v>
      </c>
      <c r="D1395" s="95"/>
      <c r="E1395" s="95"/>
      <c r="F1395" s="95"/>
      <c r="G1395" s="95"/>
      <c r="H1395" s="95"/>
      <c r="I1395" s="95"/>
    </row>
    <row r="1396" spans="1:9" s="103" customFormat="1" ht="15" customHeight="1" x14ac:dyDescent="0.3">
      <c r="A1396" s="87"/>
      <c r="B1396" s="92" t="s">
        <v>2</v>
      </c>
      <c r="C1396" s="30">
        <f>C1398+C1404</f>
        <v>9608</v>
      </c>
      <c r="D1396" s="95"/>
      <c r="E1396" s="95"/>
      <c r="F1396" s="95"/>
      <c r="G1396" s="95"/>
      <c r="H1396" s="95"/>
      <c r="I1396" s="95"/>
    </row>
    <row r="1397" spans="1:9" s="69" customFormat="1" ht="13" x14ac:dyDescent="0.3">
      <c r="A1397" s="68" t="s">
        <v>188</v>
      </c>
      <c r="B1397" s="29" t="s">
        <v>1</v>
      </c>
      <c r="C1397" s="30">
        <f>C1399+C1401</f>
        <v>8700</v>
      </c>
    </row>
    <row r="1398" spans="1:9" s="69" customFormat="1" ht="13" x14ac:dyDescent="0.3">
      <c r="A1398" s="33"/>
      <c r="B1398" s="31" t="s">
        <v>2</v>
      </c>
      <c r="C1398" s="30">
        <f>C1400+C1402</f>
        <v>8700</v>
      </c>
    </row>
    <row r="1399" spans="1:9" s="103" customFormat="1" ht="14" x14ac:dyDescent="0.25">
      <c r="A1399" s="396" t="s">
        <v>67</v>
      </c>
      <c r="B1399" s="111" t="s">
        <v>1</v>
      </c>
      <c r="C1399" s="94">
        <v>6900</v>
      </c>
    </row>
    <row r="1400" spans="1:9" s="103" customFormat="1" x14ac:dyDescent="0.25">
      <c r="A1400" s="160"/>
      <c r="B1400" s="92" t="s">
        <v>2</v>
      </c>
      <c r="C1400" s="94">
        <v>6900</v>
      </c>
    </row>
    <row r="1401" spans="1:9" s="103" customFormat="1" ht="15.75" customHeight="1" x14ac:dyDescent="0.25">
      <c r="A1401" s="396" t="s">
        <v>68</v>
      </c>
      <c r="B1401" s="111" t="s">
        <v>1</v>
      </c>
      <c r="C1401" s="94">
        <v>1800</v>
      </c>
    </row>
    <row r="1402" spans="1:9" s="103" customFormat="1" x14ac:dyDescent="0.25">
      <c r="A1402" s="160"/>
      <c r="B1402" s="92" t="s">
        <v>2</v>
      </c>
      <c r="C1402" s="94">
        <v>1800</v>
      </c>
    </row>
    <row r="1403" spans="1:9" s="69" customFormat="1" ht="13" x14ac:dyDescent="0.3">
      <c r="A1403" s="359" t="s">
        <v>418</v>
      </c>
      <c r="B1403" s="29" t="s">
        <v>1</v>
      </c>
      <c r="C1403" s="30">
        <f>C1405</f>
        <v>908</v>
      </c>
    </row>
    <row r="1404" spans="1:9" s="69" customFormat="1" ht="13" x14ac:dyDescent="0.3">
      <c r="A1404" s="33"/>
      <c r="B1404" s="31" t="s">
        <v>2</v>
      </c>
      <c r="C1404" s="30">
        <f>C1406</f>
        <v>908</v>
      </c>
    </row>
    <row r="1405" spans="1:9" s="404" customFormat="1" ht="25" x14ac:dyDescent="0.25">
      <c r="A1405" s="427" t="s">
        <v>442</v>
      </c>
      <c r="B1405" s="402" t="s">
        <v>1</v>
      </c>
      <c r="C1405" s="403">
        <v>908</v>
      </c>
    </row>
    <row r="1406" spans="1:9" s="103" customFormat="1" x14ac:dyDescent="0.25">
      <c r="A1406" s="160"/>
      <c r="B1406" s="92" t="s">
        <v>2</v>
      </c>
      <c r="C1406" s="94">
        <v>908</v>
      </c>
    </row>
    <row r="1407" spans="1:9" ht="13" x14ac:dyDescent="0.3">
      <c r="A1407" s="510" t="s">
        <v>36</v>
      </c>
      <c r="B1407" s="510"/>
      <c r="C1407" s="510"/>
    </row>
    <row r="1408" spans="1:9" x14ac:dyDescent="0.25">
      <c r="A1408" s="21" t="s">
        <v>14</v>
      </c>
      <c r="B1408" s="13" t="s">
        <v>1</v>
      </c>
      <c r="C1408" s="19">
        <f t="shared" ref="C1408:C1411" si="50">C1410</f>
        <v>1791</v>
      </c>
      <c r="E1408" s="71"/>
    </row>
    <row r="1409" spans="1:5" x14ac:dyDescent="0.25">
      <c r="A1409" s="22" t="s">
        <v>15</v>
      </c>
      <c r="B1409" s="14" t="s">
        <v>2</v>
      </c>
      <c r="C1409" s="19">
        <f t="shared" si="50"/>
        <v>1791</v>
      </c>
      <c r="E1409" s="71"/>
    </row>
    <row r="1410" spans="1:5" ht="13" x14ac:dyDescent="0.3">
      <c r="A1410" s="26" t="s">
        <v>17</v>
      </c>
      <c r="B1410" s="5" t="s">
        <v>1</v>
      </c>
      <c r="C1410" s="19">
        <f t="shared" si="50"/>
        <v>1791</v>
      </c>
      <c r="E1410" s="71"/>
    </row>
    <row r="1411" spans="1:5" x14ac:dyDescent="0.25">
      <c r="A1411" s="10" t="s">
        <v>9</v>
      </c>
      <c r="B1411" s="7" t="s">
        <v>2</v>
      </c>
      <c r="C1411" s="19">
        <f t="shared" si="50"/>
        <v>1791</v>
      </c>
    </row>
    <row r="1412" spans="1:5" ht="13" x14ac:dyDescent="0.3">
      <c r="A1412" s="12" t="s">
        <v>10</v>
      </c>
      <c r="B1412" s="6" t="s">
        <v>1</v>
      </c>
      <c r="C1412" s="19">
        <f>C1414+C1428</f>
        <v>1791</v>
      </c>
    </row>
    <row r="1413" spans="1:5" ht="13" x14ac:dyDescent="0.3">
      <c r="A1413" s="11"/>
      <c r="B1413" s="7" t="s">
        <v>2</v>
      </c>
      <c r="C1413" s="19">
        <f>C1415+C1429</f>
        <v>1791</v>
      </c>
    </row>
    <row r="1414" spans="1:5" s="71" customFormat="1" ht="15" customHeight="1" x14ac:dyDescent="0.25">
      <c r="A1414" s="172" t="s">
        <v>24</v>
      </c>
      <c r="B1414" s="62" t="s">
        <v>1</v>
      </c>
      <c r="C1414" s="48">
        <f>C1416</f>
        <v>1639</v>
      </c>
    </row>
    <row r="1415" spans="1:5" s="71" customFormat="1" ht="15" customHeight="1" x14ac:dyDescent="0.25">
      <c r="A1415" s="168"/>
      <c r="B1415" s="42" t="s">
        <v>2</v>
      </c>
      <c r="C1415" s="48">
        <f>C1417</f>
        <v>1639</v>
      </c>
    </row>
    <row r="1416" spans="1:5" s="170" customFormat="1" ht="14" x14ac:dyDescent="0.3">
      <c r="A1416" s="254" t="s">
        <v>59</v>
      </c>
      <c r="B1416" s="166" t="s">
        <v>1</v>
      </c>
      <c r="C1416" s="167">
        <f>C1418+C1420+C1422+C1424+C1426</f>
        <v>1639</v>
      </c>
    </row>
    <row r="1417" spans="1:5" s="170" customFormat="1" x14ac:dyDescent="0.25">
      <c r="A1417" s="168"/>
      <c r="B1417" s="169" t="s">
        <v>2</v>
      </c>
      <c r="C1417" s="167">
        <f>C1419+C1421+C1423+C1425+C1427</f>
        <v>1639</v>
      </c>
    </row>
    <row r="1418" spans="1:5" s="103" customFormat="1" ht="28" x14ac:dyDescent="0.25">
      <c r="A1418" s="370" t="s">
        <v>264</v>
      </c>
      <c r="B1418" s="111" t="s">
        <v>1</v>
      </c>
      <c r="C1418" s="94">
        <v>9</v>
      </c>
    </row>
    <row r="1419" spans="1:5" s="103" customFormat="1" x14ac:dyDescent="0.25">
      <c r="A1419" s="160"/>
      <c r="B1419" s="92" t="s">
        <v>2</v>
      </c>
      <c r="C1419" s="94">
        <v>9</v>
      </c>
    </row>
    <row r="1420" spans="1:5" s="103" customFormat="1" ht="14" x14ac:dyDescent="0.3">
      <c r="A1420" s="397" t="s">
        <v>132</v>
      </c>
      <c r="B1420" s="111" t="s">
        <v>1</v>
      </c>
      <c r="C1420" s="94">
        <v>17</v>
      </c>
    </row>
    <row r="1421" spans="1:5" s="103" customFormat="1" x14ac:dyDescent="0.25">
      <c r="A1421" s="160"/>
      <c r="B1421" s="92" t="s">
        <v>2</v>
      </c>
      <c r="C1421" s="94">
        <v>17</v>
      </c>
    </row>
    <row r="1422" spans="1:5" s="103" customFormat="1" ht="14" x14ac:dyDescent="0.25">
      <c r="A1422" s="369" t="s">
        <v>265</v>
      </c>
      <c r="B1422" s="111" t="s">
        <v>1</v>
      </c>
      <c r="C1422" s="94">
        <v>38</v>
      </c>
    </row>
    <row r="1423" spans="1:5" s="103" customFormat="1" x14ac:dyDescent="0.25">
      <c r="A1423" s="160"/>
      <c r="B1423" s="92" t="s">
        <v>2</v>
      </c>
      <c r="C1423" s="94">
        <v>38</v>
      </c>
    </row>
    <row r="1424" spans="1:5" s="103" customFormat="1" ht="28" x14ac:dyDescent="0.25">
      <c r="A1424" s="370" t="s">
        <v>266</v>
      </c>
      <c r="B1424" s="111" t="s">
        <v>1</v>
      </c>
      <c r="C1424" s="94">
        <v>1500</v>
      </c>
    </row>
    <row r="1425" spans="1:9" s="46" customFormat="1" x14ac:dyDescent="0.25">
      <c r="A1425" s="10"/>
      <c r="B1425" s="42" t="s">
        <v>2</v>
      </c>
      <c r="C1425" s="48">
        <v>1500</v>
      </c>
      <c r="E1425" s="103"/>
    </row>
    <row r="1426" spans="1:9" s="46" customFormat="1" ht="14" x14ac:dyDescent="0.25">
      <c r="A1426" s="284" t="s">
        <v>439</v>
      </c>
      <c r="B1426" s="62" t="s">
        <v>1</v>
      </c>
      <c r="C1426" s="48">
        <v>75</v>
      </c>
      <c r="E1426" s="103"/>
    </row>
    <row r="1427" spans="1:9" s="46" customFormat="1" x14ac:dyDescent="0.25">
      <c r="A1427" s="10"/>
      <c r="B1427" s="42" t="s">
        <v>2</v>
      </c>
      <c r="C1427" s="48">
        <v>75</v>
      </c>
      <c r="E1427" s="103"/>
    </row>
    <row r="1428" spans="1:9" s="46" customFormat="1" ht="16.5" customHeight="1" x14ac:dyDescent="0.3">
      <c r="A1428" s="34" t="s">
        <v>31</v>
      </c>
      <c r="B1428" s="63" t="s">
        <v>1</v>
      </c>
      <c r="C1428" s="28">
        <f>C1430</f>
        <v>152</v>
      </c>
      <c r="D1428" s="45"/>
      <c r="E1428" s="45"/>
      <c r="F1428" s="45"/>
      <c r="G1428" s="45"/>
      <c r="H1428" s="45"/>
      <c r="I1428" s="45"/>
    </row>
    <row r="1429" spans="1:9" s="46" customFormat="1" ht="15" customHeight="1" x14ac:dyDescent="0.3">
      <c r="A1429" s="11"/>
      <c r="B1429" s="42" t="s">
        <v>2</v>
      </c>
      <c r="C1429" s="28">
        <f>C1431</f>
        <v>152</v>
      </c>
      <c r="D1429" s="45"/>
      <c r="E1429" s="45"/>
      <c r="F1429" s="45"/>
      <c r="G1429" s="45"/>
      <c r="H1429" s="45"/>
      <c r="I1429" s="45"/>
    </row>
    <row r="1430" spans="1:9" s="170" customFormat="1" ht="14" x14ac:dyDescent="0.25">
      <c r="A1430" s="276" t="s">
        <v>287</v>
      </c>
      <c r="B1430" s="166" t="s">
        <v>1</v>
      </c>
      <c r="C1430" s="167">
        <f>C1432</f>
        <v>152</v>
      </c>
    </row>
    <row r="1431" spans="1:9" s="170" customFormat="1" x14ac:dyDescent="0.25">
      <c r="A1431" s="168"/>
      <c r="B1431" s="169" t="s">
        <v>2</v>
      </c>
      <c r="C1431" s="167">
        <f>C1433</f>
        <v>152</v>
      </c>
    </row>
    <row r="1432" spans="1:9" s="103" customFormat="1" ht="28" x14ac:dyDescent="0.25">
      <c r="A1432" s="398" t="s">
        <v>288</v>
      </c>
      <c r="B1432" s="111" t="s">
        <v>1</v>
      </c>
      <c r="C1432" s="94">
        <v>152</v>
      </c>
    </row>
    <row r="1433" spans="1:9" s="46" customFormat="1" x14ac:dyDescent="0.25">
      <c r="A1433" s="10"/>
      <c r="B1433" s="42" t="s">
        <v>2</v>
      </c>
      <c r="C1433" s="48">
        <v>152</v>
      </c>
      <c r="E1433" s="103"/>
    </row>
    <row r="1434" spans="1:9" ht="13" x14ac:dyDescent="0.3">
      <c r="A1434" s="195" t="s">
        <v>33</v>
      </c>
      <c r="B1434" s="196"/>
      <c r="C1434" s="195"/>
      <c r="D1434" s="47"/>
      <c r="E1434" s="47"/>
      <c r="F1434" s="47"/>
      <c r="G1434" s="47"/>
      <c r="H1434" s="47"/>
      <c r="I1434" s="47"/>
    </row>
    <row r="1435" spans="1:9" ht="13" x14ac:dyDescent="0.3">
      <c r="A1435" s="78" t="s">
        <v>14</v>
      </c>
      <c r="B1435" s="62" t="s">
        <v>1</v>
      </c>
      <c r="C1435" s="28">
        <f>C1437+C1471</f>
        <v>1012</v>
      </c>
      <c r="D1435" s="45"/>
      <c r="E1435" s="95"/>
      <c r="F1435" s="45"/>
      <c r="G1435" s="45"/>
      <c r="H1435" s="45"/>
      <c r="I1435" s="45"/>
    </row>
    <row r="1436" spans="1:9" ht="13" x14ac:dyDescent="0.3">
      <c r="A1436" s="10" t="s">
        <v>15</v>
      </c>
      <c r="B1436" s="42" t="s">
        <v>2</v>
      </c>
      <c r="C1436" s="28">
        <f>C1438+C1472</f>
        <v>1012</v>
      </c>
      <c r="D1436" s="45"/>
      <c r="E1436" s="95"/>
      <c r="F1436" s="45"/>
      <c r="G1436" s="45"/>
      <c r="H1436" s="45"/>
      <c r="I1436" s="45"/>
    </row>
    <row r="1437" spans="1:9" s="71" customFormat="1" ht="15" customHeight="1" x14ac:dyDescent="0.3">
      <c r="A1437" s="139" t="s">
        <v>19</v>
      </c>
      <c r="B1437" s="62" t="s">
        <v>1</v>
      </c>
      <c r="C1437" s="143">
        <f t="shared" ref="C1437:C1468" si="51">C1439</f>
        <v>432</v>
      </c>
    </row>
    <row r="1438" spans="1:9" s="71" customFormat="1" ht="15" customHeight="1" x14ac:dyDescent="0.3">
      <c r="A1438" s="140" t="s">
        <v>20</v>
      </c>
      <c r="B1438" s="42" t="s">
        <v>2</v>
      </c>
      <c r="C1438" s="143">
        <f t="shared" si="51"/>
        <v>432</v>
      </c>
    </row>
    <row r="1439" spans="1:9" s="71" customFormat="1" ht="13.5" customHeight="1" x14ac:dyDescent="0.25">
      <c r="A1439" s="515" t="s">
        <v>10</v>
      </c>
      <c r="B1439" s="62" t="s">
        <v>1</v>
      </c>
      <c r="C1439" s="48">
        <f>C1441+C1465</f>
        <v>432</v>
      </c>
    </row>
    <row r="1440" spans="1:9" s="71" customFormat="1" ht="14.25" customHeight="1" x14ac:dyDescent="0.25">
      <c r="A1440" s="516"/>
      <c r="B1440" s="42" t="s">
        <v>2</v>
      </c>
      <c r="C1440" s="48">
        <f>C1442+C1466</f>
        <v>432</v>
      </c>
    </row>
    <row r="1441" spans="1:3" ht="13" x14ac:dyDescent="0.3">
      <c r="A1441" s="12" t="s">
        <v>23</v>
      </c>
      <c r="B1441" s="6" t="s">
        <v>1</v>
      </c>
      <c r="C1441" s="94">
        <f>C1443</f>
        <v>403</v>
      </c>
    </row>
    <row r="1442" spans="1:3" ht="13" x14ac:dyDescent="0.3">
      <c r="A1442" s="11"/>
      <c r="B1442" s="7" t="s">
        <v>2</v>
      </c>
      <c r="C1442" s="94">
        <f>C1444</f>
        <v>403</v>
      </c>
    </row>
    <row r="1443" spans="1:3" s="71" customFormat="1" x14ac:dyDescent="0.25">
      <c r="A1443" s="172" t="s">
        <v>24</v>
      </c>
      <c r="B1443" s="62" t="s">
        <v>1</v>
      </c>
      <c r="C1443" s="48">
        <f>C1445+C1455</f>
        <v>403</v>
      </c>
    </row>
    <row r="1444" spans="1:3" s="71" customFormat="1" x14ac:dyDescent="0.25">
      <c r="A1444" s="168"/>
      <c r="B1444" s="42" t="s">
        <v>2</v>
      </c>
      <c r="C1444" s="48">
        <f>C1446+C1456</f>
        <v>403</v>
      </c>
    </row>
    <row r="1445" spans="1:3" s="46" customFormat="1" ht="26" x14ac:dyDescent="0.25">
      <c r="A1445" s="202" t="s">
        <v>72</v>
      </c>
      <c r="B1445" s="63" t="s">
        <v>1</v>
      </c>
      <c r="C1445" s="48">
        <f>C1447+C1449+C1451+C1453</f>
        <v>202</v>
      </c>
    </row>
    <row r="1446" spans="1:3" s="46" customFormat="1" x14ac:dyDescent="0.25">
      <c r="A1446" s="10"/>
      <c r="B1446" s="42" t="s">
        <v>2</v>
      </c>
      <c r="C1446" s="48">
        <f>C1448+C1450+C1452+C1454</f>
        <v>202</v>
      </c>
    </row>
    <row r="1447" spans="1:3" s="103" customFormat="1" ht="42" x14ac:dyDescent="0.25">
      <c r="A1447" s="399" t="s">
        <v>309</v>
      </c>
      <c r="B1447" s="104" t="s">
        <v>1</v>
      </c>
      <c r="C1447" s="97">
        <v>27</v>
      </c>
    </row>
    <row r="1448" spans="1:3" s="103" customFormat="1" ht="15" customHeight="1" x14ac:dyDescent="0.25">
      <c r="A1448" s="160"/>
      <c r="B1448" s="92" t="s">
        <v>2</v>
      </c>
      <c r="C1448" s="94">
        <v>27</v>
      </c>
    </row>
    <row r="1449" spans="1:3" s="103" customFormat="1" ht="18" customHeight="1" x14ac:dyDescent="0.25">
      <c r="A1449" s="400" t="s">
        <v>316</v>
      </c>
      <c r="B1449" s="104" t="s">
        <v>1</v>
      </c>
      <c r="C1449" s="97">
        <v>6</v>
      </c>
    </row>
    <row r="1450" spans="1:3" s="103" customFormat="1" ht="18" customHeight="1" x14ac:dyDescent="0.25">
      <c r="A1450" s="160"/>
      <c r="B1450" s="92" t="s">
        <v>2</v>
      </c>
      <c r="C1450" s="94">
        <v>6</v>
      </c>
    </row>
    <row r="1451" spans="1:3" s="103" customFormat="1" ht="28" x14ac:dyDescent="0.25">
      <c r="A1451" s="399" t="s">
        <v>318</v>
      </c>
      <c r="B1451" s="104" t="s">
        <v>1</v>
      </c>
      <c r="C1451" s="97">
        <v>130</v>
      </c>
    </row>
    <row r="1452" spans="1:3" s="103" customFormat="1" x14ac:dyDescent="0.25">
      <c r="A1452" s="160"/>
      <c r="B1452" s="92" t="s">
        <v>2</v>
      </c>
      <c r="C1452" s="94">
        <v>130</v>
      </c>
    </row>
    <row r="1453" spans="1:3" s="103" customFormat="1" ht="19.5" customHeight="1" x14ac:dyDescent="0.25">
      <c r="A1453" s="399" t="s">
        <v>319</v>
      </c>
      <c r="B1453" s="104" t="s">
        <v>1</v>
      </c>
      <c r="C1453" s="97">
        <v>39</v>
      </c>
    </row>
    <row r="1454" spans="1:3" s="46" customFormat="1" ht="18" customHeight="1" x14ac:dyDescent="0.25">
      <c r="A1454" s="10"/>
      <c r="B1454" s="42" t="s">
        <v>2</v>
      </c>
      <c r="C1454" s="48">
        <v>39</v>
      </c>
    </row>
    <row r="1455" spans="1:3" s="46" customFormat="1" ht="14" x14ac:dyDescent="0.3">
      <c r="A1455" s="221" t="s">
        <v>327</v>
      </c>
      <c r="B1455" s="63" t="s">
        <v>1</v>
      </c>
      <c r="C1455" s="48">
        <f>C1457+C1459+C1461+C1463</f>
        <v>201</v>
      </c>
    </row>
    <row r="1456" spans="1:3" s="46" customFormat="1" x14ac:dyDescent="0.25">
      <c r="A1456" s="10"/>
      <c r="B1456" s="42" t="s">
        <v>2</v>
      </c>
      <c r="C1456" s="48">
        <f>C1458+C1460+C1462+C1464</f>
        <v>201</v>
      </c>
    </row>
    <row r="1457" spans="1:9" s="103" customFormat="1" ht="14" x14ac:dyDescent="0.25">
      <c r="A1457" s="369" t="s">
        <v>323</v>
      </c>
      <c r="B1457" s="104" t="s">
        <v>1</v>
      </c>
      <c r="C1457" s="97">
        <v>69</v>
      </c>
    </row>
    <row r="1458" spans="1:9" s="103" customFormat="1" x14ac:dyDescent="0.25">
      <c r="A1458" s="160"/>
      <c r="B1458" s="92" t="s">
        <v>2</v>
      </c>
      <c r="C1458" s="94">
        <v>69</v>
      </c>
    </row>
    <row r="1459" spans="1:9" s="103" customFormat="1" ht="15.75" customHeight="1" x14ac:dyDescent="0.25">
      <c r="A1459" s="370" t="s">
        <v>324</v>
      </c>
      <c r="B1459" s="104" t="s">
        <v>1</v>
      </c>
      <c r="C1459" s="97">
        <v>22</v>
      </c>
    </row>
    <row r="1460" spans="1:9" s="103" customFormat="1" ht="15.75" customHeight="1" x14ac:dyDescent="0.25">
      <c r="A1460" s="160"/>
      <c r="B1460" s="92" t="s">
        <v>2</v>
      </c>
      <c r="C1460" s="94">
        <v>22</v>
      </c>
    </row>
    <row r="1461" spans="1:9" s="103" customFormat="1" ht="14" x14ac:dyDescent="0.25">
      <c r="A1461" s="369" t="s">
        <v>325</v>
      </c>
      <c r="B1461" s="104" t="s">
        <v>1</v>
      </c>
      <c r="C1461" s="97">
        <v>20</v>
      </c>
    </row>
    <row r="1462" spans="1:9" s="103" customFormat="1" x14ac:dyDescent="0.25">
      <c r="A1462" s="160"/>
      <c r="B1462" s="92" t="s">
        <v>2</v>
      </c>
      <c r="C1462" s="94">
        <v>20</v>
      </c>
    </row>
    <row r="1463" spans="1:9" s="103" customFormat="1" ht="14" x14ac:dyDescent="0.25">
      <c r="A1463" s="369" t="s">
        <v>326</v>
      </c>
      <c r="B1463" s="104" t="s">
        <v>1</v>
      </c>
      <c r="C1463" s="97">
        <v>90</v>
      </c>
    </row>
    <row r="1464" spans="1:9" s="46" customFormat="1" x14ac:dyDescent="0.25">
      <c r="A1464" s="10"/>
      <c r="B1464" s="42" t="s">
        <v>2</v>
      </c>
      <c r="C1464" s="48">
        <v>90</v>
      </c>
    </row>
    <row r="1465" spans="1:9" s="69" customFormat="1" ht="13" x14ac:dyDescent="0.3">
      <c r="A1465" s="34" t="s">
        <v>31</v>
      </c>
      <c r="B1465" s="29" t="s">
        <v>1</v>
      </c>
      <c r="C1465" s="28">
        <f>C1467</f>
        <v>29</v>
      </c>
      <c r="D1465" s="74"/>
      <c r="E1465" s="74"/>
      <c r="F1465" s="74"/>
      <c r="G1465" s="74"/>
      <c r="H1465" s="74"/>
      <c r="I1465" s="74"/>
    </row>
    <row r="1466" spans="1:9" s="69" customFormat="1" ht="13" x14ac:dyDescent="0.3">
      <c r="A1466" s="33"/>
      <c r="B1466" s="31" t="s">
        <v>2</v>
      </c>
      <c r="C1466" s="28">
        <f>C1468</f>
        <v>29</v>
      </c>
      <c r="D1466" s="74"/>
      <c r="E1466" s="74"/>
      <c r="F1466" s="74"/>
      <c r="G1466" s="74"/>
      <c r="H1466" s="74"/>
      <c r="I1466" s="74"/>
    </row>
    <row r="1467" spans="1:9" ht="26" x14ac:dyDescent="0.25">
      <c r="A1467" s="202" t="s">
        <v>72</v>
      </c>
      <c r="B1467" s="6" t="s">
        <v>1</v>
      </c>
      <c r="C1467" s="19">
        <f t="shared" si="51"/>
        <v>29</v>
      </c>
    </row>
    <row r="1468" spans="1:9" x14ac:dyDescent="0.25">
      <c r="A1468" s="9"/>
      <c r="B1468" s="7" t="s">
        <v>2</v>
      </c>
      <c r="C1468" s="19">
        <f t="shared" si="51"/>
        <v>29</v>
      </c>
    </row>
    <row r="1469" spans="1:9" s="103" customFormat="1" ht="14" x14ac:dyDescent="0.3">
      <c r="A1469" s="374" t="s">
        <v>88</v>
      </c>
      <c r="B1469" s="104" t="s">
        <v>1</v>
      </c>
      <c r="C1469" s="97">
        <v>29</v>
      </c>
    </row>
    <row r="1470" spans="1:9" s="46" customFormat="1" x14ac:dyDescent="0.25">
      <c r="A1470" s="10"/>
      <c r="B1470" s="42" t="s">
        <v>2</v>
      </c>
      <c r="C1470" s="48">
        <v>29</v>
      </c>
    </row>
    <row r="1471" spans="1:9" ht="13" x14ac:dyDescent="0.3">
      <c r="A1471" s="26" t="s">
        <v>17</v>
      </c>
      <c r="B1471" s="5" t="s">
        <v>1</v>
      </c>
      <c r="C1471" s="28">
        <f t="shared" ref="C1471:C1476" si="52">C1473</f>
        <v>580</v>
      </c>
    </row>
    <row r="1472" spans="1:9" ht="13" x14ac:dyDescent="0.3">
      <c r="A1472" s="10" t="s">
        <v>9</v>
      </c>
      <c r="B1472" s="7" t="s">
        <v>2</v>
      </c>
      <c r="C1472" s="28">
        <f t="shared" si="52"/>
        <v>580</v>
      </c>
    </row>
    <row r="1473" spans="1:9" ht="13" x14ac:dyDescent="0.3">
      <c r="A1473" s="12" t="s">
        <v>10</v>
      </c>
      <c r="B1473" s="6" t="s">
        <v>1</v>
      </c>
      <c r="C1473" s="94">
        <f t="shared" si="52"/>
        <v>580</v>
      </c>
    </row>
    <row r="1474" spans="1:9" ht="13" x14ac:dyDescent="0.3">
      <c r="A1474" s="11"/>
      <c r="B1474" s="7" t="s">
        <v>2</v>
      </c>
      <c r="C1474" s="94">
        <f t="shared" si="52"/>
        <v>580</v>
      </c>
    </row>
    <row r="1475" spans="1:9" ht="13" x14ac:dyDescent="0.3">
      <c r="A1475" s="12" t="s">
        <v>23</v>
      </c>
      <c r="B1475" s="6" t="s">
        <v>1</v>
      </c>
      <c r="C1475" s="94">
        <f t="shared" si="52"/>
        <v>580</v>
      </c>
    </row>
    <row r="1476" spans="1:9" ht="13" x14ac:dyDescent="0.3">
      <c r="A1476" s="11"/>
      <c r="B1476" s="7" t="s">
        <v>2</v>
      </c>
      <c r="C1476" s="94">
        <f t="shared" si="52"/>
        <v>580</v>
      </c>
    </row>
    <row r="1477" spans="1:9" s="47" customFormat="1" ht="13" x14ac:dyDescent="0.3">
      <c r="A1477" s="34" t="s">
        <v>45</v>
      </c>
      <c r="B1477" s="93" t="s">
        <v>1</v>
      </c>
      <c r="C1477" s="30">
        <f>C1479+C1485</f>
        <v>580</v>
      </c>
    </row>
    <row r="1478" spans="1:9" s="47" customFormat="1" ht="13" x14ac:dyDescent="0.3">
      <c r="A1478" s="101"/>
      <c r="B1478" s="80" t="s">
        <v>2</v>
      </c>
      <c r="C1478" s="30">
        <f>C1480+C1486</f>
        <v>580</v>
      </c>
    </row>
    <row r="1479" spans="1:9" s="96" customFormat="1" ht="13" x14ac:dyDescent="0.3">
      <c r="A1479" s="142" t="s">
        <v>77</v>
      </c>
      <c r="B1479" s="151" t="s">
        <v>1</v>
      </c>
      <c r="C1479" s="19">
        <f>C1481+C1483</f>
        <v>470</v>
      </c>
      <c r="D1479" s="95"/>
      <c r="E1479" s="95"/>
      <c r="F1479" s="95"/>
      <c r="G1479" s="95"/>
      <c r="H1479" s="95"/>
      <c r="I1479" s="95"/>
    </row>
    <row r="1480" spans="1:9" s="96" customFormat="1" ht="13" x14ac:dyDescent="0.3">
      <c r="A1480" s="87"/>
      <c r="B1480" s="73" t="s">
        <v>2</v>
      </c>
      <c r="C1480" s="19">
        <f>C1482+C1484</f>
        <v>470</v>
      </c>
      <c r="D1480" s="95"/>
      <c r="E1480" s="95"/>
      <c r="F1480" s="95"/>
      <c r="G1480" s="95"/>
      <c r="H1480" s="95"/>
      <c r="I1480" s="95"/>
    </row>
    <row r="1481" spans="1:9" s="103" customFormat="1" x14ac:dyDescent="0.25">
      <c r="A1481" s="291" t="s">
        <v>123</v>
      </c>
      <c r="B1481" s="111" t="s">
        <v>1</v>
      </c>
      <c r="C1481" s="94">
        <v>370</v>
      </c>
      <c r="D1481" s="95"/>
      <c r="E1481" s="95"/>
      <c r="F1481" s="95"/>
      <c r="G1481" s="95"/>
      <c r="H1481" s="95"/>
      <c r="I1481" s="95"/>
    </row>
    <row r="1482" spans="1:9" s="103" customFormat="1" ht="13" x14ac:dyDescent="0.3">
      <c r="A1482" s="87"/>
      <c r="B1482" s="92" t="s">
        <v>2</v>
      </c>
      <c r="C1482" s="94">
        <v>370</v>
      </c>
      <c r="D1482" s="95"/>
      <c r="E1482" s="95"/>
      <c r="F1482" s="95"/>
      <c r="G1482" s="95"/>
      <c r="H1482" s="95"/>
      <c r="I1482" s="95"/>
    </row>
    <row r="1483" spans="1:9" s="103" customFormat="1" ht="14" x14ac:dyDescent="0.25">
      <c r="A1483" s="378" t="s">
        <v>360</v>
      </c>
      <c r="B1483" s="111" t="s">
        <v>1</v>
      </c>
      <c r="C1483" s="94">
        <v>100</v>
      </c>
      <c r="D1483" s="95"/>
      <c r="E1483" s="95"/>
      <c r="F1483" s="95"/>
      <c r="G1483" s="95"/>
      <c r="H1483" s="95"/>
      <c r="I1483" s="95"/>
    </row>
    <row r="1484" spans="1:9" s="103" customFormat="1" ht="13" x14ac:dyDescent="0.3">
      <c r="A1484" s="87"/>
      <c r="B1484" s="92" t="s">
        <v>2</v>
      </c>
      <c r="C1484" s="94">
        <v>100</v>
      </c>
      <c r="D1484" s="95"/>
      <c r="E1484" s="95"/>
      <c r="F1484" s="95"/>
      <c r="G1484" s="95"/>
      <c r="H1484" s="95"/>
      <c r="I1484" s="95"/>
    </row>
    <row r="1485" spans="1:9" s="103" customFormat="1" ht="13" x14ac:dyDescent="0.3">
      <c r="A1485" s="359" t="s">
        <v>333</v>
      </c>
      <c r="B1485" s="151" t="s">
        <v>1</v>
      </c>
      <c r="C1485" s="94">
        <f>C1487</f>
        <v>110</v>
      </c>
      <c r="D1485" s="95"/>
      <c r="E1485" s="95"/>
      <c r="F1485" s="95"/>
      <c r="G1485" s="95"/>
      <c r="H1485" s="95"/>
      <c r="I1485" s="95"/>
    </row>
    <row r="1486" spans="1:9" s="103" customFormat="1" ht="13" x14ac:dyDescent="0.3">
      <c r="A1486" s="87"/>
      <c r="B1486" s="73" t="s">
        <v>2</v>
      </c>
      <c r="C1486" s="94">
        <f>C1488</f>
        <v>110</v>
      </c>
      <c r="D1486" s="95"/>
      <c r="E1486" s="95"/>
      <c r="F1486" s="95"/>
      <c r="G1486" s="95"/>
      <c r="H1486" s="95"/>
      <c r="I1486" s="95"/>
    </row>
    <row r="1487" spans="1:9" s="103" customFormat="1" ht="28" x14ac:dyDescent="0.25">
      <c r="A1487" s="302" t="s">
        <v>334</v>
      </c>
      <c r="B1487" s="111" t="s">
        <v>1</v>
      </c>
      <c r="C1487" s="94">
        <v>110</v>
      </c>
      <c r="D1487" s="95"/>
      <c r="E1487" s="95"/>
      <c r="F1487" s="95"/>
      <c r="G1487" s="95"/>
      <c r="H1487" s="95"/>
      <c r="I1487" s="95"/>
    </row>
    <row r="1488" spans="1:9" s="103" customFormat="1" ht="13" x14ac:dyDescent="0.3">
      <c r="A1488" s="87"/>
      <c r="B1488" s="92" t="s">
        <v>2</v>
      </c>
      <c r="C1488" s="48">
        <v>110</v>
      </c>
      <c r="D1488" s="95"/>
      <c r="E1488" s="95"/>
      <c r="F1488" s="95"/>
      <c r="G1488" s="95"/>
      <c r="H1488" s="95"/>
      <c r="I1488" s="95"/>
    </row>
    <row r="1489" spans="1:9" s="15" customFormat="1" x14ac:dyDescent="0.25">
      <c r="B1489" s="210"/>
      <c r="C1489" s="44"/>
      <c r="D1489" s="44"/>
      <c r="E1489" s="44"/>
      <c r="F1489" s="44"/>
      <c r="G1489" s="44"/>
      <c r="H1489" s="44"/>
      <c r="I1489" s="44"/>
    </row>
    <row r="1490" spans="1:9" s="15" customFormat="1" x14ac:dyDescent="0.25">
      <c r="B1490" s="210"/>
      <c r="C1490" s="44"/>
      <c r="D1490" s="44"/>
      <c r="E1490" s="44"/>
      <c r="F1490" s="44"/>
      <c r="G1490" s="44"/>
      <c r="H1490" s="44"/>
      <c r="I1490" s="44"/>
    </row>
    <row r="1491" spans="1:9" s="15" customFormat="1" x14ac:dyDescent="0.25">
      <c r="B1491" s="210"/>
      <c r="C1491" s="44"/>
      <c r="D1491" s="44"/>
      <c r="E1491" s="44"/>
      <c r="F1491" s="44"/>
      <c r="G1491" s="44"/>
      <c r="H1491" s="44"/>
      <c r="I1491" s="44"/>
    </row>
    <row r="1492" spans="1:9" s="15" customFormat="1" x14ac:dyDescent="0.25">
      <c r="B1492" s="210"/>
      <c r="C1492" s="44"/>
      <c r="D1492" s="44"/>
      <c r="E1492" s="44"/>
      <c r="F1492" s="44"/>
      <c r="G1492" s="44"/>
      <c r="H1492" s="44"/>
      <c r="I1492" s="44"/>
    </row>
    <row r="1493" spans="1:9" x14ac:dyDescent="0.25">
      <c r="A1493" s="488" t="s">
        <v>78</v>
      </c>
      <c r="B1493" s="489"/>
      <c r="C1493" s="489"/>
    </row>
    <row r="1494" spans="1:9" x14ac:dyDescent="0.25">
      <c r="A1494" s="488" t="s">
        <v>79</v>
      </c>
      <c r="B1494" s="489"/>
      <c r="C1494" s="489"/>
    </row>
    <row r="1495" spans="1:9" x14ac:dyDescent="0.25">
      <c r="A1495" s="200"/>
      <c r="B1495" s="201"/>
      <c r="C1495" s="201"/>
    </row>
    <row r="1496" spans="1:9" x14ac:dyDescent="0.25">
      <c r="A1496" s="200"/>
      <c r="B1496" s="201"/>
      <c r="C1496" s="201"/>
    </row>
    <row r="1497" spans="1:9" x14ac:dyDescent="0.25">
      <c r="A1497" s="200"/>
      <c r="B1497" s="201"/>
      <c r="C1497" s="201"/>
    </row>
    <row r="1498" spans="1:9" x14ac:dyDescent="0.25">
      <c r="A1498" s="46"/>
    </row>
    <row r="1499" spans="1:9" x14ac:dyDescent="0.25">
      <c r="A1499" s="46" t="s">
        <v>80</v>
      </c>
    </row>
    <row r="1500" spans="1:9" x14ac:dyDescent="0.25">
      <c r="A1500" s="46" t="s">
        <v>81</v>
      </c>
    </row>
    <row r="1507" spans="1:1" x14ac:dyDescent="0.25">
      <c r="A1507" s="15"/>
    </row>
    <row r="1508" spans="1:1" x14ac:dyDescent="0.25">
      <c r="A1508" s="15"/>
    </row>
  </sheetData>
  <mergeCells count="37">
    <mergeCell ref="D1251:I1251"/>
    <mergeCell ref="D378:I378"/>
    <mergeCell ref="A7:C7"/>
    <mergeCell ref="C9:C11"/>
    <mergeCell ref="A168:C168"/>
    <mergeCell ref="A212:C212"/>
    <mergeCell ref="A134:C134"/>
    <mergeCell ref="A239:A240"/>
    <mergeCell ref="A1096:C1096"/>
    <mergeCell ref="A328:C328"/>
    <mergeCell ref="A1204:C1204"/>
    <mergeCell ref="A1167:C1167"/>
    <mergeCell ref="A356:C356"/>
    <mergeCell ref="D1011:I1011"/>
    <mergeCell ref="A153:C153"/>
    <mergeCell ref="A1:C1"/>
    <mergeCell ref="A400:C400"/>
    <mergeCell ref="A1024:C1024"/>
    <mergeCell ref="A1025:C1025"/>
    <mergeCell ref="A640:C640"/>
    <mergeCell ref="A813:C813"/>
    <mergeCell ref="A960:C960"/>
    <mergeCell ref="A343:C343"/>
    <mergeCell ref="A1439:A1440"/>
    <mergeCell ref="A1493:C1493"/>
    <mergeCell ref="A1494:C1494"/>
    <mergeCell ref="A2:C2"/>
    <mergeCell ref="A1362:C1362"/>
    <mergeCell ref="A1288:A1289"/>
    <mergeCell ref="A1284:A1285"/>
    <mergeCell ref="A1286:A1287"/>
    <mergeCell ref="A1277:A1278"/>
    <mergeCell ref="A1407:C1407"/>
    <mergeCell ref="A441:C441"/>
    <mergeCell ref="A567:C567"/>
    <mergeCell ref="A584:C584"/>
    <mergeCell ref="A1316:A1317"/>
  </mergeCells>
  <pageMargins left="0.70866141732283472" right="0.70866141732283472" top="0.55118110236220474" bottom="0.55118110236220474" header="0.31496062992125984" footer="0.31496062992125984"/>
  <pageSetup paperSize="9" orientation="portrait" r:id="rId1"/>
  <headerFooter>
    <oddFooter>Page &amp;P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31 iulie 2025 + credit</vt:lpstr>
      <vt:lpstr> 26 iunie 2025 (3)</vt:lpstr>
      <vt:lpstr> 26 iunie 2025 (2)</vt:lpstr>
      <vt:lpstr> 26 iunie 2025 (1) </vt:lpstr>
      <vt:lpstr> Credit iunie 2025</vt:lpstr>
      <vt:lpstr> 29 mai 2025 (2)</vt:lpstr>
      <vt:lpstr> 29 mai 2025</vt:lpstr>
      <vt:lpstr> 30 aprilie 2025</vt:lpstr>
      <vt:lpstr> 25 martie 2025</vt:lpstr>
      <vt:lpstr>' 25 martie 2025'!Print_Titles</vt:lpstr>
      <vt:lpstr>' 26 iunie 2025 (1) '!Print_Titles</vt:lpstr>
      <vt:lpstr>' 26 iunie 2025 (2)'!Print_Titles</vt:lpstr>
      <vt:lpstr>' 26 iunie 2025 (3)'!Print_Titles</vt:lpstr>
      <vt:lpstr>' 29 mai 2025'!Print_Titles</vt:lpstr>
      <vt:lpstr>' 29 mai 2025 (2)'!Print_Titles</vt:lpstr>
      <vt:lpstr>' 30 aprilie 2025'!Print_Titles</vt:lpstr>
      <vt:lpstr>' Credit iunie 2025'!Print_Titles</vt:lpstr>
      <vt:lpstr>'31 iulie 2025 + credit'!Print_Titles</vt:lpstr>
    </vt:vector>
  </TitlesOfParts>
  <Company>Ministerul Finantelor Publice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Loredana TUCA</cp:lastModifiedBy>
  <cp:lastPrinted>2025-07-23T06:29:35Z</cp:lastPrinted>
  <dcterms:created xsi:type="dcterms:W3CDTF">2003-05-13T09:24:28Z</dcterms:created>
  <dcterms:modified xsi:type="dcterms:W3CDTF">2025-08-06T06:22:12Z</dcterms:modified>
</cp:coreProperties>
</file>